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5685" tabRatio="644" activeTab="0"/>
  </bookViews>
  <sheets>
    <sheet name="п.20(г)" sheetId="1" r:id="rId1"/>
  </sheets>
  <definedNames>
    <definedName name="_xlnm._FilterDatabase" localSheetId="0" hidden="1">'п.20(г)'!$A$7:$O$33</definedName>
    <definedName name="_xlnm.Print_Area" localSheetId="0">'п.20(г)'!$B$1:$O$67</definedName>
  </definedNames>
  <calcPr fullCalcOnLoad="1"/>
</workbook>
</file>

<file path=xl/sharedStrings.xml><?xml version="1.0" encoding="utf-8"?>
<sst xmlns="http://schemas.openxmlformats.org/spreadsheetml/2006/main" count="83" uniqueCount="50">
  <si>
    <t>№ п.п.</t>
  </si>
  <si>
    <t xml:space="preserve"> 2.1</t>
  </si>
  <si>
    <t xml:space="preserve"> 2.2</t>
  </si>
  <si>
    <t>Население городское</t>
  </si>
  <si>
    <t>Территориальная сетевая организация / тарифная группа / уровень напряжения</t>
  </si>
  <si>
    <t>1.</t>
  </si>
  <si>
    <t>Прочие потребители, в том числе бюджетные потребители</t>
  </si>
  <si>
    <t>в том числе:</t>
  </si>
  <si>
    <t>Высокое напряжение (110 кВ и выше) ВН</t>
  </si>
  <si>
    <t>Среднее первое напряжение (35 кВ) СН1</t>
  </si>
  <si>
    <t>Среднее второе напряжение (20-1 кВ) СН2</t>
  </si>
  <si>
    <t>Низкое напряжение (0,4 кВ и ниже) НН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</si>
  <si>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</si>
  <si>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</si>
  <si>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</si>
  <si>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</si>
  <si>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</si>
  <si>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>2.</t>
  </si>
  <si>
    <t>3.</t>
  </si>
  <si>
    <t>Сетевым организациям на компенсацию потерь в сетях</t>
  </si>
  <si>
    <t>Итого полезный отпуск конечным потребителям</t>
  </si>
  <si>
    <t>Население всего, в т.ч.:</t>
  </si>
  <si>
    <t xml:space="preserve">II </t>
  </si>
  <si>
    <t>4.</t>
  </si>
  <si>
    <t>Полезный отпуск электроэнергии, тыс.кВт.ч</t>
  </si>
  <si>
    <t>прочие потребители, приравненные к населению</t>
  </si>
  <si>
    <t xml:space="preserve">Энергосбытовые организации </t>
  </si>
  <si>
    <t>Население городское c электроплитами</t>
  </si>
  <si>
    <t>Полезный отпуск мощности, тыс.кВт</t>
  </si>
  <si>
    <t xml:space="preserve">I </t>
  </si>
  <si>
    <t xml:space="preserve">ИНФОРМАЦИЯ (в соответствии с п. 20"г"Пост. Правительства РФ от 21.01.2004г. № 24) </t>
  </si>
  <si>
    <t>Среднее первое напряжение (35 кВ) СН1 прочие</t>
  </si>
  <si>
    <t>Среднее второе напряжение (20-1 кВ) СН2 прочие</t>
  </si>
  <si>
    <t>Низкое напряжение (0,4 кВ и ниже) НН прочие</t>
  </si>
  <si>
    <t>1.5.</t>
  </si>
  <si>
    <t>1.6.</t>
  </si>
  <si>
    <t>1.7.</t>
  </si>
  <si>
    <t>Среднее первое напряжение (35 кВ) СН1 бюджет</t>
  </si>
  <si>
    <t>Среднее второе напряжение (20-1 кВ) СН2 бюджет</t>
  </si>
  <si>
    <t>Низкое напряжение (0,4 кВ и ниже) НН бюджет</t>
  </si>
  <si>
    <t>ОАО "..."</t>
  </si>
  <si>
    <t>Прочие потребители и бюджетные потребители</t>
  </si>
  <si>
    <t xml:space="preserve">Среднее первое напряжение (35 кВ) СН1 </t>
  </si>
  <si>
    <t xml:space="preserve">Среднее второе напряжение (20-1 кВ) СН2 </t>
  </si>
  <si>
    <t xml:space="preserve">Низкое напряжение (0,4 кВ и ниже) НН </t>
  </si>
  <si>
    <t>Потребители свыше 750 кВА</t>
  </si>
  <si>
    <t>Население сельское</t>
  </si>
  <si>
    <t>ОАО "ЭНЕРГО-СБЫТОВАЯ КОМПАНИЯ"</t>
  </si>
  <si>
    <t xml:space="preserve"> 2014 год</t>
  </si>
  <si>
    <t>об объеме фактического полезного отпуска  электроэнергии по тарифным группам в разрезе сетевых организаций по уровням напряжения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</si>
</sst>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_ ;[Red]\-#,##0\ "/>
    <numFmt numFmtId="166" formatCode="#,##0.0000_ ;[Red]\-#,##0.0000\ "/>
    <numFmt numFmtId="167" formatCode="#,##0.00000_ ;[Red]\-#,##0.00000\ "/>
    <numFmt numFmtId="168" formatCode="[$-FC19]d\ mmmm\ yyyy\ &quot;г.&quot;"/>
    <numFmt numFmtId="169" formatCode="[$-419]mmmm\ yyyy;@"/>
    <numFmt numFmtId="170" formatCode="mmm/yyyy"/>
    <numFmt numFmtId="171" formatCode="#,##0.0"/>
    <numFmt numFmtId="172" formatCode="#,##0.0_ ;[Red]\-#,##0.0\ 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" fontId="3" fillId="33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16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69" fontId="3" fillId="0" borderId="11" xfId="0" applyNumberFormat="1" applyFont="1" applyFill="1" applyBorder="1" applyAlignment="1">
      <alignment horizontal="center" vertical="center" wrapText="1"/>
    </xf>
    <xf numFmtId="169" fontId="6" fillId="0" borderId="16" xfId="0" applyNumberFormat="1" applyFont="1" applyFill="1" applyBorder="1" applyAlignment="1">
      <alignment horizontal="center" vertical="center"/>
    </xf>
    <xf numFmtId="169" fontId="6" fillId="0" borderId="17" xfId="0" applyNumberFormat="1" applyFont="1" applyFill="1" applyBorder="1" applyAlignment="1">
      <alignment horizontal="center" vertical="center"/>
    </xf>
    <xf numFmtId="169" fontId="6" fillId="0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="85" zoomScaleSheetLayoutView="85" zoomScalePageLayoutView="0" workbookViewId="0" topLeftCell="A1">
      <pane xSplit="2" ySplit="2" topLeftCell="D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4" sqref="G14"/>
    </sheetView>
  </sheetViews>
  <sheetFormatPr defaultColWidth="9.00390625" defaultRowHeight="12.75"/>
  <cols>
    <col min="1" max="1" width="4.625" style="1" customWidth="1"/>
    <col min="2" max="2" width="50.375" style="2" customWidth="1"/>
    <col min="3" max="3" width="11.25390625" style="1" customWidth="1"/>
    <col min="4" max="10" width="11.875" style="2" customWidth="1"/>
    <col min="11" max="11" width="12.875" style="2" customWidth="1"/>
    <col min="12" max="12" width="12.375" style="2" bestFit="1" customWidth="1"/>
    <col min="13" max="13" width="11.875" style="2" customWidth="1"/>
    <col min="14" max="14" width="12.375" style="2" bestFit="1" customWidth="1"/>
    <col min="15" max="15" width="11.875" style="44" customWidth="1"/>
    <col min="16" max="16384" width="9.125" style="2" customWidth="1"/>
  </cols>
  <sheetData>
    <row r="1" spans="1:15" ht="15.75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>
      <c r="A2" s="61" t="s">
        <v>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4" spans="1:15" ht="14.25">
      <c r="A4" s="51"/>
      <c r="B4" s="51"/>
      <c r="C4" s="53" t="s">
        <v>24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s="3" customFormat="1" ht="12.75">
      <c r="A5" s="56" t="s">
        <v>0</v>
      </c>
      <c r="B5" s="58" t="s">
        <v>4</v>
      </c>
      <c r="C5" s="50">
        <v>41640</v>
      </c>
      <c r="D5" s="50">
        <v>41672</v>
      </c>
      <c r="E5" s="50">
        <v>41704</v>
      </c>
      <c r="F5" s="50">
        <v>41736</v>
      </c>
      <c r="G5" s="50">
        <v>41768</v>
      </c>
      <c r="H5" s="50">
        <v>41800</v>
      </c>
      <c r="I5" s="50">
        <v>41832</v>
      </c>
      <c r="J5" s="50">
        <v>41864</v>
      </c>
      <c r="K5" s="50">
        <v>41896</v>
      </c>
      <c r="L5" s="50">
        <v>41928</v>
      </c>
      <c r="M5" s="50">
        <v>41960</v>
      </c>
      <c r="N5" s="50">
        <v>41992</v>
      </c>
      <c r="O5" s="52" t="s">
        <v>48</v>
      </c>
    </row>
    <row r="6" spans="1:15" s="3" customFormat="1" ht="45.75" customHeight="1">
      <c r="A6" s="57"/>
      <c r="B6" s="5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2"/>
    </row>
    <row r="7" spans="1:15" s="1" customFormat="1" ht="12.75">
      <c r="A7" s="12">
        <v>1</v>
      </c>
      <c r="B7" s="12">
        <v>2</v>
      </c>
      <c r="C7" s="16">
        <f>B7+1</f>
        <v>3</v>
      </c>
      <c r="D7" s="16">
        <f aca="true" t="shared" si="0" ref="D7:O7">C7+1</f>
        <v>4</v>
      </c>
      <c r="E7" s="16">
        <f t="shared" si="0"/>
        <v>5</v>
      </c>
      <c r="F7" s="16">
        <f t="shared" si="0"/>
        <v>6</v>
      </c>
      <c r="G7" s="16">
        <f t="shared" si="0"/>
        <v>7</v>
      </c>
      <c r="H7" s="16">
        <f t="shared" si="0"/>
        <v>8</v>
      </c>
      <c r="I7" s="16">
        <f t="shared" si="0"/>
        <v>9</v>
      </c>
      <c r="J7" s="16">
        <f t="shared" si="0"/>
        <v>10</v>
      </c>
      <c r="K7" s="16">
        <f t="shared" si="0"/>
        <v>11</v>
      </c>
      <c r="L7" s="16">
        <f t="shared" si="0"/>
        <v>12</v>
      </c>
      <c r="M7" s="16">
        <f t="shared" si="0"/>
        <v>13</v>
      </c>
      <c r="N7" s="16">
        <f t="shared" si="0"/>
        <v>14</v>
      </c>
      <c r="O7" s="37">
        <f t="shared" si="0"/>
        <v>15</v>
      </c>
    </row>
    <row r="8" spans="1:15" s="5" customFormat="1" ht="12.75">
      <c r="A8" s="9" t="s">
        <v>29</v>
      </c>
      <c r="B8" s="14" t="s">
        <v>47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s="6" customFormat="1" ht="12.75">
      <c r="A9" s="11" t="s">
        <v>5</v>
      </c>
      <c r="B9" s="10" t="s">
        <v>41</v>
      </c>
      <c r="C9" s="26">
        <f>C13+C14+C16+C17</f>
        <v>3072.3999999999996</v>
      </c>
      <c r="D9" s="26">
        <f aca="true" t="shared" si="1" ref="D9:O9">D13+D14+D16+D17</f>
        <v>2851</v>
      </c>
      <c r="E9" s="26">
        <f t="shared" si="1"/>
        <v>2572.2</v>
      </c>
      <c r="F9" s="26">
        <f t="shared" si="1"/>
        <v>2436</v>
      </c>
      <c r="G9" s="26">
        <f t="shared" si="1"/>
        <v>1912</v>
      </c>
      <c r="H9" s="26">
        <f t="shared" si="1"/>
        <v>1971.9999999999998</v>
      </c>
      <c r="I9" s="26">
        <f t="shared" si="1"/>
        <v>2089.6</v>
      </c>
      <c r="J9" s="26">
        <f t="shared" si="1"/>
        <v>2229.3999999999996</v>
      </c>
      <c r="K9" s="26">
        <f t="shared" si="1"/>
        <v>2120.8</v>
      </c>
      <c r="L9" s="26">
        <f t="shared" si="1"/>
        <v>2243</v>
      </c>
      <c r="M9" s="26">
        <f t="shared" si="1"/>
        <v>2456.5</v>
      </c>
      <c r="N9" s="26">
        <f t="shared" si="1"/>
        <v>2668.3</v>
      </c>
      <c r="O9" s="26">
        <f t="shared" si="1"/>
        <v>28623.199999999997</v>
      </c>
    </row>
    <row r="10" spans="1:15" s="6" customFormat="1" ht="12.75">
      <c r="A10" s="17"/>
      <c r="B10" s="18" t="s">
        <v>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38"/>
    </row>
    <row r="11" spans="1:15" s="6" customFormat="1" ht="12.75">
      <c r="A11" s="19" t="s">
        <v>12</v>
      </c>
      <c r="B11" s="20" t="s">
        <v>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39"/>
    </row>
    <row r="12" spans="1:15" s="6" customFormat="1" ht="12.75">
      <c r="A12" s="19" t="s">
        <v>13</v>
      </c>
      <c r="B12" s="20" t="s">
        <v>31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9"/>
    </row>
    <row r="13" spans="1:15" s="6" customFormat="1" ht="12.75">
      <c r="A13" s="19" t="s">
        <v>14</v>
      </c>
      <c r="B13" s="20" t="s">
        <v>32</v>
      </c>
      <c r="C13" s="28">
        <v>720.7</v>
      </c>
      <c r="D13" s="28">
        <v>723</v>
      </c>
      <c r="E13" s="28">
        <v>650.2</v>
      </c>
      <c r="F13" s="28">
        <v>636</v>
      </c>
      <c r="G13" s="28">
        <v>528</v>
      </c>
      <c r="H13" s="28">
        <v>539.9</v>
      </c>
      <c r="I13" s="28">
        <v>527.5</v>
      </c>
      <c r="J13" s="28">
        <v>624</v>
      </c>
      <c r="K13" s="28">
        <v>567</v>
      </c>
      <c r="L13" s="28">
        <v>678.8</v>
      </c>
      <c r="M13" s="28">
        <v>719.7</v>
      </c>
      <c r="N13" s="28">
        <v>799</v>
      </c>
      <c r="O13" s="39">
        <f>SUM(C13:N13)</f>
        <v>7713.8</v>
      </c>
    </row>
    <row r="14" spans="1:15" s="6" customFormat="1" ht="12.75">
      <c r="A14" s="19" t="s">
        <v>15</v>
      </c>
      <c r="B14" s="20" t="s">
        <v>33</v>
      </c>
      <c r="C14" s="28">
        <v>1821.5</v>
      </c>
      <c r="D14" s="28">
        <v>1624</v>
      </c>
      <c r="E14" s="28">
        <v>1473.2</v>
      </c>
      <c r="F14" s="28">
        <v>1390</v>
      </c>
      <c r="G14" s="28">
        <v>1037</v>
      </c>
      <c r="H14" s="28">
        <v>1194.2</v>
      </c>
      <c r="I14" s="28">
        <v>1315.2</v>
      </c>
      <c r="J14" s="28">
        <v>1359.8</v>
      </c>
      <c r="K14" s="28">
        <v>1281.7</v>
      </c>
      <c r="L14" s="28">
        <v>1209.8</v>
      </c>
      <c r="M14" s="28">
        <v>1300.9</v>
      </c>
      <c r="N14" s="28">
        <v>1387.8</v>
      </c>
      <c r="O14" s="39">
        <f>SUM(C14:N14)</f>
        <v>16395.1</v>
      </c>
    </row>
    <row r="15" spans="1:15" s="6" customFormat="1" ht="12.75">
      <c r="A15" s="19" t="s">
        <v>34</v>
      </c>
      <c r="B15" s="20" t="s">
        <v>37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9"/>
    </row>
    <row r="16" spans="1:15" s="6" customFormat="1" ht="12.75">
      <c r="A16" s="19" t="s">
        <v>35</v>
      </c>
      <c r="B16" s="20" t="s">
        <v>38</v>
      </c>
      <c r="C16" s="28">
        <v>253.6</v>
      </c>
      <c r="D16" s="28">
        <v>310</v>
      </c>
      <c r="E16" s="28">
        <v>284.6</v>
      </c>
      <c r="F16" s="28">
        <v>253</v>
      </c>
      <c r="G16" s="28">
        <v>163</v>
      </c>
      <c r="H16" s="28">
        <v>157.1</v>
      </c>
      <c r="I16" s="28">
        <v>154.1</v>
      </c>
      <c r="J16" s="28">
        <v>138.4</v>
      </c>
      <c r="K16" s="28">
        <v>151.6</v>
      </c>
      <c r="L16" s="28">
        <v>224.9</v>
      </c>
      <c r="M16" s="28">
        <v>314.4</v>
      </c>
      <c r="N16" s="28">
        <v>325.3</v>
      </c>
      <c r="O16" s="39">
        <f>SUM(C16:N16)</f>
        <v>2730</v>
      </c>
    </row>
    <row r="17" spans="1:15" s="6" customFormat="1" ht="12.75">
      <c r="A17" s="19" t="s">
        <v>36</v>
      </c>
      <c r="B17" s="20" t="s">
        <v>39</v>
      </c>
      <c r="C17" s="28">
        <v>276.6</v>
      </c>
      <c r="D17" s="28">
        <v>194</v>
      </c>
      <c r="E17" s="28">
        <v>164.2</v>
      </c>
      <c r="F17" s="28">
        <v>157</v>
      </c>
      <c r="G17" s="28">
        <v>184</v>
      </c>
      <c r="H17" s="28">
        <v>80.8</v>
      </c>
      <c r="I17" s="28">
        <v>92.8</v>
      </c>
      <c r="J17" s="28">
        <v>107.2</v>
      </c>
      <c r="K17" s="28">
        <v>120.5</v>
      </c>
      <c r="L17" s="28">
        <v>129.5</v>
      </c>
      <c r="M17" s="28">
        <v>121.5</v>
      </c>
      <c r="N17" s="28">
        <v>156.2</v>
      </c>
      <c r="O17" s="39">
        <f>SUM(C17:N17)</f>
        <v>1784.3</v>
      </c>
    </row>
    <row r="18" spans="1:15" s="6" customFormat="1" ht="12.75">
      <c r="A18" s="19"/>
      <c r="B18" s="21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40"/>
    </row>
    <row r="19" spans="1:15" s="6" customFormat="1" ht="12.75" hidden="1">
      <c r="A19" s="22"/>
      <c r="B19" s="23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41"/>
    </row>
    <row r="20" spans="1:15" s="6" customFormat="1" ht="12.75">
      <c r="A20" s="11" t="s">
        <v>5</v>
      </c>
      <c r="B20" s="10" t="s">
        <v>45</v>
      </c>
      <c r="C20" s="26">
        <f>C21+C23+C24</f>
        <v>714.6</v>
      </c>
      <c r="D20" s="26">
        <f aca="true" t="shared" si="2" ref="D20:O20">D21+D23+D24</f>
        <v>1670</v>
      </c>
      <c r="E20" s="26">
        <f t="shared" si="2"/>
        <v>3293.5</v>
      </c>
      <c r="F20" s="26">
        <f t="shared" si="2"/>
        <v>894.2</v>
      </c>
      <c r="G20" s="26">
        <f t="shared" si="2"/>
        <v>375</v>
      </c>
      <c r="H20" s="26">
        <f t="shared" si="2"/>
        <v>386.6</v>
      </c>
      <c r="I20" s="26">
        <f t="shared" si="2"/>
        <v>812</v>
      </c>
      <c r="J20" s="26">
        <f t="shared" si="2"/>
        <v>1849.4</v>
      </c>
      <c r="K20" s="26">
        <f t="shared" si="2"/>
        <v>2217.5</v>
      </c>
      <c r="L20" s="26">
        <f t="shared" si="2"/>
        <v>4170.9</v>
      </c>
      <c r="M20" s="26">
        <f t="shared" si="2"/>
        <v>4056.5</v>
      </c>
      <c r="N20" s="26">
        <f t="shared" si="2"/>
        <v>4175.799999999999</v>
      </c>
      <c r="O20" s="26">
        <f t="shared" si="2"/>
        <v>24615.999999999996</v>
      </c>
    </row>
    <row r="21" spans="1:15" s="6" customFormat="1" ht="12.75">
      <c r="A21" s="19" t="s">
        <v>12</v>
      </c>
      <c r="B21" s="20" t="s">
        <v>8</v>
      </c>
      <c r="C21" s="28">
        <v>129.5</v>
      </c>
      <c r="D21" s="28">
        <v>938</v>
      </c>
      <c r="E21" s="28">
        <v>2451.7</v>
      </c>
      <c r="F21" s="28">
        <v>475.8</v>
      </c>
      <c r="G21" s="28">
        <v>74</v>
      </c>
      <c r="H21" s="28">
        <v>86.5</v>
      </c>
      <c r="I21" s="28">
        <v>455.1</v>
      </c>
      <c r="J21" s="28">
        <v>1509.3</v>
      </c>
      <c r="K21" s="28">
        <v>1935.8</v>
      </c>
      <c r="L21" s="28">
        <v>3819.7</v>
      </c>
      <c r="M21" s="28">
        <v>3671.8</v>
      </c>
      <c r="N21" s="28">
        <v>3803.1</v>
      </c>
      <c r="O21" s="39">
        <f>SUM(C21:N21)</f>
        <v>19350.3</v>
      </c>
    </row>
    <row r="22" spans="1:15" s="6" customFormat="1" ht="12.75">
      <c r="A22" s="19" t="s">
        <v>13</v>
      </c>
      <c r="B22" s="20" t="s">
        <v>42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39"/>
    </row>
    <row r="23" spans="1:15" s="6" customFormat="1" ht="12.75">
      <c r="A23" s="19" t="s">
        <v>14</v>
      </c>
      <c r="B23" s="20" t="s">
        <v>43</v>
      </c>
      <c r="C23" s="28">
        <v>583</v>
      </c>
      <c r="D23" s="28">
        <v>729</v>
      </c>
      <c r="E23" s="28">
        <v>839.3</v>
      </c>
      <c r="F23" s="28">
        <v>416.9</v>
      </c>
      <c r="G23" s="28">
        <v>300</v>
      </c>
      <c r="H23" s="28">
        <v>299.6</v>
      </c>
      <c r="I23" s="28">
        <v>356.5</v>
      </c>
      <c r="J23" s="28">
        <v>339.7</v>
      </c>
      <c r="K23" s="28">
        <v>279.2</v>
      </c>
      <c r="L23" s="28">
        <v>351.2</v>
      </c>
      <c r="M23" s="28">
        <v>384.7</v>
      </c>
      <c r="N23" s="28">
        <v>371.3</v>
      </c>
      <c r="O23" s="39">
        <f>SUM(C23:N23)</f>
        <v>5250.4</v>
      </c>
    </row>
    <row r="24" spans="1:15" s="6" customFormat="1" ht="12.75">
      <c r="A24" s="19" t="s">
        <v>15</v>
      </c>
      <c r="B24" s="20" t="s">
        <v>44</v>
      </c>
      <c r="C24" s="28">
        <v>2.1</v>
      </c>
      <c r="D24" s="28">
        <v>3</v>
      </c>
      <c r="E24" s="28">
        <v>2.5</v>
      </c>
      <c r="F24" s="28">
        <v>1.5</v>
      </c>
      <c r="G24" s="28">
        <v>1</v>
      </c>
      <c r="H24" s="28">
        <v>0.5</v>
      </c>
      <c r="I24" s="28">
        <v>0.4</v>
      </c>
      <c r="J24" s="28">
        <v>0.4</v>
      </c>
      <c r="K24" s="28">
        <v>2.5</v>
      </c>
      <c r="L24" s="28">
        <v>0</v>
      </c>
      <c r="M24" s="28">
        <v>0</v>
      </c>
      <c r="N24" s="28">
        <v>1.4</v>
      </c>
      <c r="O24" s="39">
        <f>SUM(C24:N24)</f>
        <v>15.3</v>
      </c>
    </row>
    <row r="25" spans="1:15" s="6" customFormat="1" ht="12.75">
      <c r="A25" s="46"/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</row>
    <row r="26" spans="1:15" s="6" customFormat="1" ht="12.75">
      <c r="A26" s="11" t="s">
        <v>17</v>
      </c>
      <c r="B26" s="15" t="s">
        <v>21</v>
      </c>
      <c r="C26" s="31">
        <f>C27+C28+C29</f>
        <v>2826.2999999999997</v>
      </c>
      <c r="D26" s="31">
        <f aca="true" t="shared" si="3" ref="D26:O26">D27+D28+D29</f>
        <v>2827</v>
      </c>
      <c r="E26" s="31">
        <f t="shared" si="3"/>
        <v>2594</v>
      </c>
      <c r="F26" s="31">
        <f t="shared" si="3"/>
        <v>2584.4</v>
      </c>
      <c r="G26" s="31">
        <f t="shared" si="3"/>
        <v>2518</v>
      </c>
      <c r="H26" s="31">
        <f t="shared" si="3"/>
        <v>2583.6</v>
      </c>
      <c r="I26" s="31">
        <f t="shared" si="3"/>
        <v>2744.5</v>
      </c>
      <c r="J26" s="31">
        <f t="shared" si="3"/>
        <v>2703.2999999999997</v>
      </c>
      <c r="K26" s="31">
        <f t="shared" si="3"/>
        <v>3151.2000000000003</v>
      </c>
      <c r="L26" s="31">
        <f t="shared" si="3"/>
        <v>3840.9000000000005</v>
      </c>
      <c r="M26" s="31">
        <f t="shared" si="3"/>
        <v>3039.3</v>
      </c>
      <c r="N26" s="31">
        <f t="shared" si="3"/>
        <v>3540.8999999999996</v>
      </c>
      <c r="O26" s="31">
        <f t="shared" si="3"/>
        <v>34953.4</v>
      </c>
    </row>
    <row r="27" spans="1:15" s="6" customFormat="1" ht="12.75">
      <c r="A27" s="24" t="s">
        <v>1</v>
      </c>
      <c r="B27" s="25" t="s">
        <v>3</v>
      </c>
      <c r="C27" s="32">
        <v>2681.7</v>
      </c>
      <c r="D27" s="32">
        <v>2638</v>
      </c>
      <c r="E27" s="32">
        <v>2453</v>
      </c>
      <c r="F27" s="32">
        <v>2461.1</v>
      </c>
      <c r="G27" s="32">
        <v>2397</v>
      </c>
      <c r="H27" s="32">
        <v>2454.6</v>
      </c>
      <c r="I27" s="32">
        <v>2623.8</v>
      </c>
      <c r="J27" s="32">
        <v>2571.7</v>
      </c>
      <c r="K27" s="32">
        <v>3011.9</v>
      </c>
      <c r="L27" s="32">
        <v>3614.8</v>
      </c>
      <c r="M27" s="32">
        <v>2871.6</v>
      </c>
      <c r="N27" s="32">
        <v>3365.2</v>
      </c>
      <c r="O27" s="39">
        <f>SUM(C27:N27)</f>
        <v>33144.4</v>
      </c>
    </row>
    <row r="28" spans="1:15" s="6" customFormat="1" ht="12.75">
      <c r="A28" s="22" t="s">
        <v>2</v>
      </c>
      <c r="B28" s="23" t="s">
        <v>27</v>
      </c>
      <c r="C28" s="30">
        <v>25</v>
      </c>
      <c r="D28" s="30">
        <v>42</v>
      </c>
      <c r="E28" s="30">
        <v>22</v>
      </c>
      <c r="F28" s="30">
        <v>26.4</v>
      </c>
      <c r="G28" s="30">
        <v>25</v>
      </c>
      <c r="H28" s="30">
        <v>21.2</v>
      </c>
      <c r="I28" s="30">
        <v>30.7</v>
      </c>
      <c r="J28" s="30">
        <v>29</v>
      </c>
      <c r="K28" s="30">
        <v>27.3</v>
      </c>
      <c r="L28" s="30">
        <v>33.8</v>
      </c>
      <c r="M28" s="30">
        <v>34.8</v>
      </c>
      <c r="N28" s="30">
        <v>33.7</v>
      </c>
      <c r="O28" s="39">
        <f>SUM(C28:N28)</f>
        <v>350.9</v>
      </c>
    </row>
    <row r="29" spans="1:15" s="6" customFormat="1" ht="12.75">
      <c r="A29" s="22">
        <v>2.3</v>
      </c>
      <c r="B29" s="23" t="s">
        <v>46</v>
      </c>
      <c r="C29" s="30">
        <v>119.6</v>
      </c>
      <c r="D29" s="30">
        <v>147</v>
      </c>
      <c r="E29" s="30">
        <v>119</v>
      </c>
      <c r="F29" s="30">
        <v>96.9</v>
      </c>
      <c r="G29" s="30">
        <v>96</v>
      </c>
      <c r="H29" s="30">
        <v>107.8</v>
      </c>
      <c r="I29" s="30">
        <v>90</v>
      </c>
      <c r="J29" s="30">
        <v>102.6</v>
      </c>
      <c r="K29" s="30">
        <v>112</v>
      </c>
      <c r="L29" s="30">
        <v>192.3</v>
      </c>
      <c r="M29" s="30">
        <v>132.9</v>
      </c>
      <c r="N29" s="30">
        <v>142</v>
      </c>
      <c r="O29" s="39">
        <f>SUM(C29:N29)</f>
        <v>1458.1000000000001</v>
      </c>
    </row>
    <row r="30" spans="1:15" s="6" customFormat="1" ht="12.75">
      <c r="A30" s="7"/>
      <c r="B30" s="8" t="s">
        <v>20</v>
      </c>
      <c r="C30" s="33">
        <f aca="true" t="shared" si="4" ref="C30:N30">C9+C20+C26</f>
        <v>6613.299999999999</v>
      </c>
      <c r="D30" s="33">
        <f t="shared" si="4"/>
        <v>7348</v>
      </c>
      <c r="E30" s="33">
        <f t="shared" si="4"/>
        <v>8459.7</v>
      </c>
      <c r="F30" s="33">
        <f t="shared" si="4"/>
        <v>5914.6</v>
      </c>
      <c r="G30" s="33">
        <f t="shared" si="4"/>
        <v>4805</v>
      </c>
      <c r="H30" s="33">
        <f t="shared" si="4"/>
        <v>4942.2</v>
      </c>
      <c r="I30" s="33">
        <f t="shared" si="4"/>
        <v>5646.1</v>
      </c>
      <c r="J30" s="33">
        <f t="shared" si="4"/>
        <v>6782.099999999999</v>
      </c>
      <c r="K30" s="33">
        <f t="shared" si="4"/>
        <v>7489.5</v>
      </c>
      <c r="L30" s="33">
        <f t="shared" si="4"/>
        <v>10254.8</v>
      </c>
      <c r="M30" s="33">
        <f t="shared" si="4"/>
        <v>9552.3</v>
      </c>
      <c r="N30" s="33">
        <f t="shared" si="4"/>
        <v>10385</v>
      </c>
      <c r="O30" s="33">
        <f>O9+O20+O26</f>
        <v>88192.6</v>
      </c>
    </row>
    <row r="31" spans="1:15" s="6" customFormat="1" ht="12.75">
      <c r="A31" s="11" t="s">
        <v>18</v>
      </c>
      <c r="B31" s="8" t="s">
        <v>19</v>
      </c>
      <c r="C31" s="33"/>
      <c r="D31" s="33"/>
      <c r="E31" s="33"/>
      <c r="F31" s="33"/>
      <c r="G31" s="33"/>
      <c r="H31" s="33"/>
      <c r="I31" s="33"/>
      <c r="J31" s="33"/>
      <c r="K31" s="33">
        <v>0</v>
      </c>
      <c r="L31" s="33">
        <v>0</v>
      </c>
      <c r="M31" s="33">
        <v>0</v>
      </c>
      <c r="N31" s="33">
        <v>0</v>
      </c>
      <c r="O31" s="39">
        <f>SUM(C31:N31)</f>
        <v>0</v>
      </c>
    </row>
    <row r="32" spans="1:15" s="5" customFormat="1" ht="12.75">
      <c r="A32" s="4" t="s">
        <v>23</v>
      </c>
      <c r="B32" s="14" t="s">
        <v>26</v>
      </c>
      <c r="C32" s="34">
        <f>C30+C31</f>
        <v>6613.299999999999</v>
      </c>
      <c r="D32" s="34">
        <f aca="true" t="shared" si="5" ref="D32:O32">D30+D31</f>
        <v>7348</v>
      </c>
      <c r="E32" s="34">
        <f t="shared" si="5"/>
        <v>8459.7</v>
      </c>
      <c r="F32" s="34">
        <f t="shared" si="5"/>
        <v>5914.6</v>
      </c>
      <c r="G32" s="34">
        <f t="shared" si="5"/>
        <v>4805</v>
      </c>
      <c r="H32" s="34">
        <f t="shared" si="5"/>
        <v>4942.2</v>
      </c>
      <c r="I32" s="34">
        <f t="shared" si="5"/>
        <v>5646.1</v>
      </c>
      <c r="J32" s="34">
        <f t="shared" si="5"/>
        <v>6782.099999999999</v>
      </c>
      <c r="K32" s="34">
        <f t="shared" si="5"/>
        <v>7489.5</v>
      </c>
      <c r="L32" s="34">
        <f t="shared" si="5"/>
        <v>10254.8</v>
      </c>
      <c r="M32" s="34">
        <f t="shared" si="5"/>
        <v>9552.3</v>
      </c>
      <c r="N32" s="34">
        <f t="shared" si="5"/>
        <v>10385</v>
      </c>
      <c r="O32" s="34">
        <f t="shared" si="5"/>
        <v>88192.6</v>
      </c>
    </row>
    <row r="33" spans="3:15" ht="12.75"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43"/>
    </row>
    <row r="34" spans="1:15" ht="14.25">
      <c r="A34" s="51"/>
      <c r="B34" s="51"/>
      <c r="C34" s="53" t="s">
        <v>28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5"/>
    </row>
    <row r="35" spans="1:15" s="3" customFormat="1" ht="12.75">
      <c r="A35" s="56" t="s">
        <v>0</v>
      </c>
      <c r="B35" s="58" t="s">
        <v>4</v>
      </c>
      <c r="C35" s="50">
        <v>41640</v>
      </c>
      <c r="D35" s="50">
        <v>41672</v>
      </c>
      <c r="E35" s="50">
        <v>41703</v>
      </c>
      <c r="F35" s="50">
        <v>41735</v>
      </c>
      <c r="G35" s="50">
        <v>41767</v>
      </c>
      <c r="H35" s="50">
        <v>41799</v>
      </c>
      <c r="I35" s="50">
        <v>41831</v>
      </c>
      <c r="J35" s="50">
        <v>41863</v>
      </c>
      <c r="K35" s="50">
        <v>41895</v>
      </c>
      <c r="L35" s="50">
        <v>41927</v>
      </c>
      <c r="M35" s="50">
        <v>41959</v>
      </c>
      <c r="N35" s="50">
        <v>41991</v>
      </c>
      <c r="O35" s="52" t="s">
        <v>48</v>
      </c>
    </row>
    <row r="36" spans="1:15" s="3" customFormat="1" ht="18" customHeight="1">
      <c r="A36" s="57"/>
      <c r="B36" s="59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2"/>
    </row>
    <row r="37" spans="1:15" s="1" customFormat="1" ht="12.75">
      <c r="A37" s="12">
        <v>1</v>
      </c>
      <c r="B37" s="12">
        <v>2</v>
      </c>
      <c r="C37" s="16">
        <f aca="true" t="shared" si="6" ref="C37:O37">B37+1</f>
        <v>3</v>
      </c>
      <c r="D37" s="16">
        <f t="shared" si="6"/>
        <v>4</v>
      </c>
      <c r="E37" s="16">
        <f t="shared" si="6"/>
        <v>5</v>
      </c>
      <c r="F37" s="16">
        <f t="shared" si="6"/>
        <v>6</v>
      </c>
      <c r="G37" s="16">
        <f t="shared" si="6"/>
        <v>7</v>
      </c>
      <c r="H37" s="16">
        <f t="shared" si="6"/>
        <v>8</v>
      </c>
      <c r="I37" s="16">
        <f t="shared" si="6"/>
        <v>9</v>
      </c>
      <c r="J37" s="16">
        <f t="shared" si="6"/>
        <v>10</v>
      </c>
      <c r="K37" s="16">
        <f t="shared" si="6"/>
        <v>11</v>
      </c>
      <c r="L37" s="16">
        <f t="shared" si="6"/>
        <v>12</v>
      </c>
      <c r="M37" s="16">
        <f t="shared" si="6"/>
        <v>13</v>
      </c>
      <c r="N37" s="16">
        <f t="shared" si="6"/>
        <v>14</v>
      </c>
      <c r="O37" s="37">
        <f t="shared" si="6"/>
        <v>15</v>
      </c>
    </row>
    <row r="38" spans="1:15" s="5" customFormat="1" ht="12.75">
      <c r="A38" s="9" t="s">
        <v>22</v>
      </c>
      <c r="B38" s="14" t="s">
        <v>40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s="6" customFormat="1" ht="12.75">
      <c r="A39" s="11" t="s">
        <v>5</v>
      </c>
      <c r="B39" s="10" t="s">
        <v>6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</row>
    <row r="40" spans="1:15" s="6" customFormat="1" ht="12.75">
      <c r="A40" s="17"/>
      <c r="B40" s="18" t="s">
        <v>7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38">
        <v>0</v>
      </c>
    </row>
    <row r="41" spans="1:15" s="6" customFormat="1" ht="12.75">
      <c r="A41" s="19" t="s">
        <v>12</v>
      </c>
      <c r="B41" s="20" t="s">
        <v>8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39">
        <v>0</v>
      </c>
    </row>
    <row r="42" spans="1:15" s="6" customFormat="1" ht="12.75">
      <c r="A42" s="19" t="s">
        <v>13</v>
      </c>
      <c r="B42" s="20" t="s">
        <v>9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39">
        <v>0</v>
      </c>
    </row>
    <row r="43" spans="1:15" s="6" customFormat="1" ht="12.75">
      <c r="A43" s="19" t="s">
        <v>14</v>
      </c>
      <c r="B43" s="20" t="s">
        <v>10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39">
        <v>0</v>
      </c>
    </row>
    <row r="44" spans="1:15" s="6" customFormat="1" ht="12.75">
      <c r="A44" s="19" t="s">
        <v>15</v>
      </c>
      <c r="B44" s="20" t="s">
        <v>11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39">
        <v>0</v>
      </c>
    </row>
    <row r="45" spans="1:15" s="6" customFormat="1" ht="12.75">
      <c r="A45" s="19" t="s">
        <v>34</v>
      </c>
      <c r="B45" s="20" t="s">
        <v>37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39"/>
    </row>
    <row r="46" spans="1:15" s="6" customFormat="1" ht="12.75">
      <c r="A46" s="19" t="s">
        <v>35</v>
      </c>
      <c r="B46" s="20" t="s">
        <v>38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39"/>
    </row>
    <row r="47" spans="1:15" s="6" customFormat="1" ht="12.75">
      <c r="A47" s="19" t="s">
        <v>36</v>
      </c>
      <c r="B47" s="20" t="s">
        <v>39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39"/>
    </row>
    <row r="48" spans="1:15" s="6" customFormat="1" ht="12.75">
      <c r="A48" s="19" t="s">
        <v>16</v>
      </c>
      <c r="B48" s="21" t="s">
        <v>25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40">
        <v>0</v>
      </c>
    </row>
    <row r="49" spans="1:15" s="6" customFormat="1" ht="12.75" hidden="1">
      <c r="A49" s="22"/>
      <c r="B49" s="23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41"/>
    </row>
    <row r="50" spans="1:15" s="6" customFormat="1" ht="12.75">
      <c r="A50" s="11" t="s">
        <v>17</v>
      </c>
      <c r="B50" s="15" t="s">
        <v>21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</row>
    <row r="51" spans="1:15" s="6" customFormat="1" ht="12.75">
      <c r="A51" s="24" t="s">
        <v>1</v>
      </c>
      <c r="B51" s="25" t="s">
        <v>3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42">
        <v>0</v>
      </c>
    </row>
    <row r="52" spans="1:15" s="6" customFormat="1" ht="12.75">
      <c r="A52" s="22" t="s">
        <v>2</v>
      </c>
      <c r="B52" s="23" t="s">
        <v>27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41">
        <v>0</v>
      </c>
    </row>
    <row r="53" spans="1:15" s="6" customFormat="1" ht="12.75">
      <c r="A53" s="7"/>
      <c r="B53" s="8" t="s">
        <v>20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</row>
    <row r="54" spans="1:15" s="6" customFormat="1" ht="12.75">
      <c r="A54" s="11" t="s">
        <v>18</v>
      </c>
      <c r="B54" s="8" t="s">
        <v>19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</row>
    <row r="55" spans="1:15" s="5" customFormat="1" ht="12.75">
      <c r="A55" s="4" t="s">
        <v>23</v>
      </c>
      <c r="B55" s="14" t="s">
        <v>26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</row>
    <row r="56" spans="3:6" ht="12.75">
      <c r="C56" s="35"/>
      <c r="D56" s="35"/>
      <c r="E56" s="35"/>
      <c r="F56" s="35"/>
    </row>
    <row r="57" spans="3:15" ht="12.7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45"/>
    </row>
    <row r="58" ht="12.75">
      <c r="C58" s="13"/>
    </row>
  </sheetData>
  <sheetProtection/>
  <autoFilter ref="A7:O33"/>
  <mergeCells count="36">
    <mergeCell ref="N5:N6"/>
    <mergeCell ref="C5:C6"/>
    <mergeCell ref="D5:D6"/>
    <mergeCell ref="E5:E6"/>
    <mergeCell ref="F5:F6"/>
    <mergeCell ref="G5:G6"/>
    <mergeCell ref="H5:H6"/>
    <mergeCell ref="M5:M6"/>
    <mergeCell ref="O5:O6"/>
    <mergeCell ref="C4:O4"/>
    <mergeCell ref="A1:O1"/>
    <mergeCell ref="A2:O2"/>
    <mergeCell ref="A5:A6"/>
    <mergeCell ref="B5:B6"/>
    <mergeCell ref="I5:I6"/>
    <mergeCell ref="J5:J6"/>
    <mergeCell ref="K5:K6"/>
    <mergeCell ref="L5:L6"/>
    <mergeCell ref="N35:N36"/>
    <mergeCell ref="O35:O36"/>
    <mergeCell ref="C34:O34"/>
    <mergeCell ref="A35:A36"/>
    <mergeCell ref="B35:B36"/>
    <mergeCell ref="C35:C36"/>
    <mergeCell ref="D35:D36"/>
    <mergeCell ref="E35:E36"/>
    <mergeCell ref="F35:F36"/>
    <mergeCell ref="G35:G36"/>
    <mergeCell ref="L35:L36"/>
    <mergeCell ref="M35:M36"/>
    <mergeCell ref="H35:H36"/>
    <mergeCell ref="I35:I36"/>
    <mergeCell ref="A4:B4"/>
    <mergeCell ref="A34:B34"/>
    <mergeCell ref="J35:J36"/>
    <mergeCell ref="K35:K36"/>
  </mergeCells>
  <printOptions/>
  <pageMargins left="0.2362204724409449" right="0.15748031496062992" top="0" bottom="0" header="0.5511811023622047" footer="0.31496062992125984"/>
  <pageSetup fitToHeight="2"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li</cp:lastModifiedBy>
  <cp:lastPrinted>2014-11-10T12:01:38Z</cp:lastPrinted>
  <dcterms:created xsi:type="dcterms:W3CDTF">2007-02-08T13:38:03Z</dcterms:created>
  <dcterms:modified xsi:type="dcterms:W3CDTF">2015-01-14T14:08:24Z</dcterms:modified>
  <cp:category/>
  <cp:version/>
  <cp:contentType/>
  <cp:contentStatus/>
</cp:coreProperties>
</file>