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749" activeTab="0"/>
  </bookViews>
  <sheets>
    <sheet name="шаблон" sheetId="1" r:id="rId1"/>
    <sheet name="03_март" sheetId="2" state="hidden" r:id="rId2"/>
    <sheet name="02_февраль" sheetId="3" state="hidden" r:id="rId3"/>
    <sheet name="01_январь" sheetId="4" state="hidden" r:id="rId4"/>
    <sheet name="реализация" sheetId="5" state="hidden" r:id="rId5"/>
    <sheet name="Лист1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b">#REF!</definedName>
    <definedName name="\c">#REF!</definedName>
    <definedName name="\d">#REF!</definedName>
    <definedName name="\q">#REF!</definedName>
    <definedName name="\t">#REF!</definedName>
    <definedName name="\v">#REF!</definedName>
    <definedName name="CompOt">[0]!CompOt</definedName>
    <definedName name="CompRas">[0]!CompRas</definedName>
    <definedName name="Helper_ТЭС_Котельные">'[14]Справочники'!$A$2:$A$4,'[14]Справочники'!$A$16:$A$18</definedName>
    <definedName name="LABEL">#REF!</definedName>
    <definedName name="P1_T1_Protect" hidden="1">'[15]перекрестка'!$J$42:$K$46,'[15]перекрестка'!$J$49,'[15]перекрестка'!$J$50:$K$54,'[15]перекрестка'!$J$55,'[15]перекрестка'!$J$56:$K$60,'[15]перекрестка'!$J$62:$K$66</definedName>
    <definedName name="P1_T16_Protect" hidden="1">'[15]16 (2)'!$G$10:$K$14,'[15]16 (2)'!$G$17:$K$17,'[15]16 (2)'!$G$20:$K$20,'[15]16 (2)'!$G$23:$K$23,'[15]16 (2)'!$G$26:$K$26,'[15]16 (2)'!$G$29:$K$29,'[15]16 (2)'!$G$33:$K$34,'[15]16 (2)'!$G$38:$K$40</definedName>
    <definedName name="P1_T17?L4">'[14]29'!$J$18:$J$25,'[14]29'!$G$18:$G$25,'[14]29'!$G$35:$G$42,'[14]29'!$J$35:$J$42,'[14]29'!$G$60,'[14]29'!$J$60,'[14]29'!$M$60,'[14]29'!$P$60,'[14]29'!$P$18:$P$25,'[14]29'!$G$9:$G$16</definedName>
    <definedName name="P1_T17?unit?РУБ.ГКАЛ">'[14]29'!$F$44:$F$51,'[14]29'!$I$44:$I$51,'[14]29'!$L$44:$L$51,'[14]29'!$F$18:$F$25,'[14]29'!$I$60,'[14]29'!$L$60,'[14]29'!$O$60,'[14]29'!$F$60,'[14]29'!$F$9:$F$16,'[14]29'!$I$9:$I$16</definedName>
    <definedName name="P1_T17?unit?ТГКАЛ">'[14]29'!$M$18:$M$25,'[14]29'!$J$18:$J$25,'[14]29'!$G$18:$G$25,'[14]29'!$G$35:$G$42,'[14]29'!$J$35:$J$42,'[14]29'!$G$60,'[14]29'!$J$60,'[14]29'!$M$60,'[14]29'!$P$60,'[14]29'!$G$9:$G$16</definedName>
    <definedName name="P1_T17_Protection">'[14]29'!$O$47:$P$51,'[14]29'!$L$47:$M$51,'[14]29'!$L$53:$M$53,'[14]29'!$L$55:$M$59,'[14]29'!$O$53:$P$53,'[14]29'!$O$55:$P$59,'[14]29'!$F$12:$G$16,'[14]29'!$F$10:$G$10</definedName>
    <definedName name="P1_T18.2_Protect" hidden="1">'[15]18.2'!$F$12:$J$19,'[15]18.2'!$F$22:$J$25,'[15]18.2'!$B$28:$J$37,'[15]18.2'!$F$39:$J$39,'[15]18.2'!$B$41:$J$43,'[15]18.2'!$F$47:$J$52,'[15]18.2'!$F$59:$J$59</definedName>
    <definedName name="P1_T20_Protection" hidden="1">'[14]20'!$E$4:$H$4,'[14]20'!$E$13:$H$13,'[14]20'!$E$16:$H$17,'[14]20'!$E$19:$H$19,'[14]20'!$J$4:$M$4,'[14]20'!$J$8:$M$11,'[14]20'!$J$13:$M$13,'[14]20'!$J$16:$M$17,'[14]20'!$J$19:$M$19</definedName>
    <definedName name="P1_T21_Protection">'[14]21'!$O$31:$S$33,'[14]21'!$E$11,'[14]21'!$G$11:$K$11,'[14]21'!$M$11,'[14]21'!$O$11:$S$11,'[14]21'!$E$14:$E$16,'[14]21'!$G$14:$K$16,'[14]21'!$M$14:$M$16,'[14]21'!$O$14:$S$16</definedName>
    <definedName name="P1_T23_Protection">'[14]23'!$F$9:$J$25,'[14]23'!$O$9:$P$25,'[14]23'!$A$32:$A$34,'[14]23'!$F$32:$J$34,'[14]23'!$O$32:$P$34,'[14]23'!$A$37:$A$53,'[14]23'!$F$37:$J$53,'[14]23'!$O$37:$P$53</definedName>
    <definedName name="P1_T25_protection">'[14]25'!$G$8:$J$21,'[14]25'!$G$24:$J$28,'[14]25'!$G$30:$J$33,'[14]25'!$G$35:$J$37,'[14]25'!$G$41:$J$42,'[14]25'!$L$8:$O$21,'[14]25'!$L$24:$O$28,'[14]25'!$L$30:$O$33</definedName>
    <definedName name="P1_T26_Protection">'[14]26'!$B$34:$B$36,'[14]26'!$F$8:$I$8,'[14]26'!$F$10:$I$11,'[14]26'!$F$13:$I$15,'[14]26'!$F$18:$I$19,'[14]26'!$F$22:$I$24,'[14]26'!$F$26:$I$26,'[14]26'!$F$29:$I$32</definedName>
    <definedName name="P1_T27_Protection">'[14]27'!$B$34:$B$36,'[14]27'!$F$8:$I$8,'[14]27'!$F$10:$I$11,'[14]27'!$F$13:$I$15,'[14]27'!$F$18:$I$19,'[14]27'!$F$22:$I$24,'[14]27'!$F$26:$I$26,'[14]27'!$F$29:$I$32</definedName>
    <definedName name="P1_T28?axis?R?ПЭ">'[14]28'!$D$16:$I$18,'[14]28'!$D$22:$I$24,'[14]28'!$D$28:$I$30,'[14]28'!$D$37:$I$39,'[14]28'!$D$42:$I$44,'[14]28'!$D$48:$I$50,'[14]28'!$D$54:$I$56,'[14]28'!$D$63:$I$65</definedName>
    <definedName name="P1_T28?axis?R?ПЭ?">'[14]28'!$B$16:$B$18,'[14]28'!$B$22:$B$24,'[14]28'!$B$28:$B$30,'[14]28'!$B$37:$B$39,'[14]28'!$B$42:$B$44,'[14]28'!$B$48:$B$50,'[14]28'!$B$54:$B$56,'[14]28'!$B$63:$B$65</definedName>
    <definedName name="P1_T28?Data">'[14]28'!$G$242:$H$265,'[14]28'!$D$242:$E$265,'[14]28'!$G$216:$H$239,'[14]28'!$D$268:$E$292,'[14]28'!$G$268:$H$292,'[14]28'!$D$216:$E$239,'[14]28'!$G$190:$H$213</definedName>
    <definedName name="P1_T28_Protection">'[14]28'!$B$74:$B$76,'[14]28'!$B$80:$B$82,'[14]28'!$B$89:$B$91,'[14]28'!$B$94:$B$96,'[14]28'!$B$100:$B$102,'[14]28'!$B$106:$B$108,'[14]28'!$B$115:$B$117,'[14]28'!$B$120:$B$122</definedName>
    <definedName name="P1_T4_Protect" hidden="1">'[15]4'!$G$20:$J$20,'[15]4'!$G$22:$J$22,'[15]4'!$G$24:$J$28,'[15]4'!$L$11:$O$17,'[15]4'!$L$20:$O$20,'[15]4'!$L$22:$O$22,'[15]4'!$L$24:$O$28,'[15]4'!$Q$11:$T$17,'[15]4'!$Q$20:$T$20</definedName>
    <definedName name="P1_T6_Protect" hidden="1">'[15]6 (2)'!$D$46:$H$55,'[15]6 (2)'!$J$46:$N$55,'[15]6 (2)'!$D$57:$H$59,'[15]6 (2)'!$J$57:$N$59,'[15]6 (2)'!$B$10:$B$19,'[15]6 (2)'!$D$10:$H$19,'[15]6 (2)'!$J$10:$N$19,'[15]6 (2)'!$D$21:$H$23,'[15]6 (2)'!$J$21:$N$23</definedName>
    <definedName name="P10_T1_Protect" hidden="1">'[15]перекрестка'!$F$42:$H$46,'[15]перекрестка'!$F$49:$G$49,'[15]перекрестка'!$F$50:$H$54,'[15]перекрестка'!$F$55:$G$55,'[15]перекрестка'!$F$56:$H$60</definedName>
    <definedName name="P10_T28_Protection">'[14]28'!$G$167:$H$169,'[14]28'!$D$172:$E$174,'[14]28'!$G$172:$H$174,'[14]28'!$D$178:$E$180,'[14]28'!$G$178:$H$181,'[14]28'!$D$184:$E$186,'[14]28'!$G$184:$H$186</definedName>
    <definedName name="P11_T1_Protect" hidden="1">'[15]перекрестка'!$F$62:$H$66,'[15]перекрестка'!$F$68:$H$72,'[15]перекрестка'!$F$74:$H$78,'[15]перекрестка'!$F$80:$H$84,'[15]перекрестка'!$F$89:$G$89</definedName>
    <definedName name="P11_T28_Protection">'[14]28'!$D$193:$E$195,'[14]28'!$G$193:$H$195,'[14]28'!$D$198:$E$200,'[14]28'!$G$198:$H$200,'[14]28'!$D$204:$E$206,'[14]28'!$G$204:$H$206,'[14]28'!$D$210:$E$212,'[14]28'!$B$68:$B$70</definedName>
    <definedName name="P12_T1_Protect" hidden="1">'[15]перекрестка'!$F$90:$H$94,'[15]перекрестка'!$F$95:$G$95,'[15]перекрестка'!$F$96:$H$100,'[15]перекрестка'!$F$102:$H$106,'[15]перекрестка'!$F$108:$H$112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'[15]перекрестка'!$F$114:$H$118,'[15]перекрестка'!$F$120:$H$124,'[15]перекрестка'!$F$127:$G$127,'[15]перекрестка'!$F$128:$H$132,'[15]перекрестка'!$F$133:$G$133</definedName>
    <definedName name="P14_T1_Protect" hidden="1">'[15]перекрестка'!$F$134:$H$138,'[15]перекрестка'!$F$140:$H$144,'[15]перекрестка'!$F$146:$H$150,'[15]перекрестка'!$F$152:$H$156,'[15]перекрестка'!$F$158:$H$162</definedName>
    <definedName name="P15_T1_Protect" hidden="1">'[15]перекрестка'!$J$158:$K$162,'[15]перекрестка'!$J$152:$K$156,'[15]перекрестка'!$J$146:$K$150,'[15]перекрестка'!$J$140:$K$144,'[15]перекрестка'!$J$11</definedName>
    <definedName name="P16_T1_Protect" hidden="1">'[15]перекрестка'!$J$12:$K$16,'[15]перекрестка'!$J$17,'[15]перекрестка'!$J$18:$K$22,'[15]перекрестка'!$J$24:$K$28,'[15]перекрестка'!$J$30:$K$34,'[15]перекрестка'!$F$23:$G$23</definedName>
    <definedName name="P17_T1_Protect" hidden="1">'[15]перекрестка'!$F$29:$G$29,'[15]перекрестка'!$F$61:$G$61,'[15]перекрестка'!$F$67:$G$67,'[15]перекрестка'!$F$101:$G$101,'[15]перекрестка'!$F$107:$G$107</definedName>
    <definedName name="P18_T1_Protect" hidden="1">'[15]перекрестка'!$F$139:$G$139,'[15]перекрестка'!$F$145:$G$145,'[15]перекрестка'!$J$36:$K$40,P1_T1_Protect,P2_T1_Protect,P3_T1_Protect,P4_T1_Protect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'[15]перекрестка'!$J$68:$K$72,'[15]перекрестка'!$J$74:$K$78,'[15]перекрестка'!$J$80:$K$84,'[15]перекрестка'!$J$89,'[15]перекрестка'!$J$90:$K$94,'[15]перекрестка'!$J$95</definedName>
    <definedName name="P2_T17?L4">'[14]29'!$J$9:$J$16,'[14]29'!$M$9:$M$16,'[14]29'!$P$9:$P$16,'[14]29'!$G$44:$G$51,'[14]29'!$J$44:$J$51,'[14]29'!$M$44:$M$51,'[14]29'!$M$35:$M$42,'[14]29'!$P$35:$P$42,'[14]29'!$P$44:$P$51</definedName>
    <definedName name="P2_T17?unit?РУБ.ГКАЛ">'[14]29'!$I$18:$I$25,'[14]29'!$L$9:$L$16,'[14]29'!$L$18:$L$25,'[14]29'!$O$9:$O$16,'[14]29'!$F$35:$F$42,'[14]29'!$I$35:$I$42,'[14]29'!$L$35:$L$42,'[14]29'!$O$35:$O$51</definedName>
    <definedName name="P2_T17?unit?ТГКАЛ">'[14]29'!$J$9:$J$16,'[14]29'!$M$9:$M$16,'[14]29'!$P$9:$P$16,'[14]29'!$M$35:$M$42,'[14]29'!$P$35:$P$42,'[14]29'!$G$44:$G$51,'[14]29'!$J$44:$J$51,'[14]29'!$M$44:$M$51,'[14]29'!$P$44:$P$51</definedName>
    <definedName name="P2_T17_Protection">'[14]29'!$F$19:$G$19,'[14]29'!$F$21:$G$25,'[14]29'!$F$27:$G$27,'[14]29'!$F$29:$G$33,'[14]29'!$F$36:$G$36,'[14]29'!$F$38:$G$42,'[14]29'!$F$45:$G$45,'[14]29'!$F$47:$G$51</definedName>
    <definedName name="P2_T21_Protection">'[14]21'!$E$20:$E$22,'[14]21'!$G$20:$K$22,'[14]21'!$M$20:$M$22,'[14]21'!$O$20:$S$22,'[14]21'!$E$26:$E$28,'[14]21'!$G$26:$K$28,'[14]21'!$M$26:$M$28,'[14]21'!$O$26:$S$28</definedName>
    <definedName name="P2_T25_protection">'[14]25'!$L$35:$O$37,'[14]25'!$L$41:$O$42,'[14]25'!$Q$8:$T$21,'[14]25'!$Q$24:$T$28,'[14]25'!$Q$30:$T$33,'[14]25'!$Q$35:$T$37,'[14]25'!$Q$41:$T$42,'[14]25'!$B$35:$B$37</definedName>
    <definedName name="P2_T26_Protection">'[14]26'!$F$34:$I$36,'[14]26'!$K$8:$N$8,'[14]26'!$K$10:$N$11,'[14]26'!$K$13:$N$15,'[14]26'!$K$18:$N$19,'[14]26'!$K$22:$N$24,'[14]26'!$K$26:$N$26,'[14]26'!$K$29:$N$32</definedName>
    <definedName name="P2_T27_Protection">'[14]27'!$F$34:$I$36,'[14]27'!$K$8:$N$8,'[14]27'!$K$10:$N$11,'[14]27'!$K$13:$N$15,'[14]27'!$K$18:$N$19,'[14]27'!$K$22:$N$24,'[14]27'!$K$26:$N$26,'[14]27'!$K$29:$N$32</definedName>
    <definedName name="P2_T28?axis?R?ПЭ">'[14]28'!$D$68:$I$70,'[14]28'!$D$74:$I$76,'[14]28'!$D$80:$I$82,'[14]28'!$D$89:$I$91,'[14]28'!$D$94:$I$96,'[14]28'!$D$100:$I$102,'[14]28'!$D$106:$I$108,'[14]28'!$D$115:$I$117</definedName>
    <definedName name="P2_T28?axis?R?ПЭ?">'[14]28'!$B$68:$B$70,'[14]28'!$B$74:$B$76,'[14]28'!$B$80:$B$82,'[14]28'!$B$89:$B$91,'[14]28'!$B$94:$B$96,'[14]28'!$B$100:$B$102,'[14]28'!$B$106:$B$108,'[14]28'!$B$115:$B$117</definedName>
    <definedName name="P2_T28_Protection">'[14]28'!$B$126:$B$128,'[14]28'!$B$132:$B$134,'[14]28'!$B$141:$B$143,'[14]28'!$B$146:$B$148,'[14]28'!$B$152:$B$154,'[14]28'!$B$158:$B$160,'[14]28'!$B$167:$B$169</definedName>
    <definedName name="P2_T4_Protect" hidden="1">'[15]4'!$Q$22:$T$22,'[15]4'!$Q$24:$T$28,'[15]4'!$V$24:$Y$28,'[15]4'!$V$22:$Y$22,'[15]4'!$V$20:$Y$20,'[15]4'!$V$11:$Y$17,'[15]4'!$AA$11:$AD$17,'[15]4'!$AA$20:$AD$20,'[15]4'!$AA$22:$AD$22</definedName>
    <definedName name="P3_T1_Protect" hidden="1">'[15]перекрестка'!$J$96:$K$100,'[15]перекрестка'!$J$102:$K$106,'[15]перекрестка'!$J$108:$K$112,'[15]перекрестка'!$J$114:$K$118,'[15]перекрестка'!$J$120:$K$124</definedName>
    <definedName name="P3_T17_Protection">'[14]29'!$F$53:$G$53,'[14]29'!$F$55:$G$59,'[14]29'!$I$55:$J$59,'[14]29'!$I$53:$J$53,'[14]29'!$I$47:$J$51,'[14]29'!$I$45:$J$45,'[14]29'!$I$38:$J$42,'[14]29'!$I$36:$J$36</definedName>
    <definedName name="P3_T21_Protection">'[14]21'!$E$31:$E$33,'[14]21'!$G$31:$K$33,'[14]21'!$B$14:$B$16,'[14]21'!$B$20:$B$22,'[14]21'!$B$26:$B$28,'[14]21'!$B$31:$B$33,'[14]21'!$M$31:$M$33,P1_T21_Protection</definedName>
    <definedName name="P3_T27_Protection">'[14]27'!$K$34:$N$36,'[14]27'!$P$8:$S$8,'[14]27'!$P$10:$S$11,'[14]27'!$P$13:$S$15,'[14]27'!$P$18:$S$19,'[14]27'!$P$22:$S$24,'[14]27'!$P$26:$S$26,'[14]27'!$P$29:$S$32</definedName>
    <definedName name="P3_T28?axis?R?ПЭ">'[14]28'!$D$120:$I$122,'[14]28'!$D$126:$I$128,'[14]28'!$D$132:$I$134,'[14]28'!$D$141:$I$143,'[14]28'!$D$146:$I$148,'[14]28'!$D$152:$I$154,'[14]28'!$D$158:$I$160</definedName>
    <definedName name="P3_T28?axis?R?ПЭ?">'[14]28'!$B$120:$B$122,'[14]28'!$B$126:$B$128,'[14]28'!$B$132:$B$134,'[14]28'!$B$141:$B$143,'[14]28'!$B$146:$B$148,'[14]28'!$B$152:$B$154,'[14]28'!$B$158:$B$160</definedName>
    <definedName name="P3_T28_Protection">'[14]28'!$B$172:$B$174,'[14]28'!$B$178:$B$180,'[14]28'!$B$184:$B$186,'[14]28'!$B$193:$B$195,'[14]28'!$B$198:$B$200,'[14]28'!$B$204:$B$206,'[14]28'!$B$210:$B$212</definedName>
    <definedName name="P4_T1_Protect" hidden="1">'[15]перекрестка'!$J$127,'[15]перекрестка'!$J$128:$K$132,'[15]перекрестка'!$J$133,'[15]перекрестка'!$J$134:$K$138,'[15]перекрестка'!$N$11:$N$22,'[15]перекрестка'!$N$24:$N$28</definedName>
    <definedName name="P4_T17_Protection">'[14]29'!$I$29:$J$33,'[14]29'!$I$27:$J$27,'[14]29'!$I$21:$J$25,'[14]29'!$I$19:$J$19,'[14]29'!$I$12:$J$16,'[14]29'!$I$10:$J$10,'[14]29'!$L$10:$M$10,'[14]29'!$L$12:$M$16</definedName>
    <definedName name="P4_T28?axis?R?ПЭ">'[14]28'!$D$167:$I$169,'[14]28'!$D$172:$I$174,'[14]28'!$D$178:$I$180,'[14]28'!$D$184:$I$186,'[14]28'!$D$193:$I$195,'[14]28'!$D$198:$I$200,'[14]28'!$D$204:$I$206</definedName>
    <definedName name="P4_T28?axis?R?ПЭ?">'[14]28'!$B$167:$B$169,'[14]28'!$B$172:$B$174,'[14]28'!$B$178:$B$180,'[14]28'!$B$184:$B$186,'[14]28'!$B$193:$B$195,'[14]28'!$B$198:$B$200,'[14]28'!$B$204:$B$206</definedName>
    <definedName name="P4_T28_Protection">'[14]28'!$B$219:$B$221,'[14]28'!$B$224:$B$226,'[14]28'!$B$230:$B$232,'[14]28'!$B$236:$B$238,'[14]28'!$B$245:$B$247,'[14]28'!$B$250:$B$252,'[14]28'!$B$256:$B$258</definedName>
    <definedName name="P5_T1_Protect" hidden="1">'[15]перекрестка'!$N$30:$N$34,'[15]перекрестка'!$N$36:$N$40,'[15]перекрестка'!$N$42:$N$46,'[15]перекрестка'!$N$49:$N$60,'[15]перекрестка'!$N$62:$N$66</definedName>
    <definedName name="P5_T17_Protection">'[14]29'!$L$19:$M$19,'[14]29'!$L$21:$M$27,'[14]29'!$L$29:$M$33,'[14]29'!$L$36:$M$36,'[14]29'!$L$38:$M$42,'[14]29'!$L$45:$M$45,'[14]29'!$O$10:$P$10,'[14]29'!$O$12:$P$16</definedName>
    <definedName name="P5_T28?axis?R?ПЭ">'[14]28'!$D$210:$I$212,'[14]28'!$D$219:$I$221,'[14]28'!$D$224:$I$226,'[14]28'!$D$230:$I$232,'[14]28'!$D$236:$I$238,'[14]28'!$D$245:$I$247,'[14]28'!$D$250:$I$252</definedName>
    <definedName name="P5_T28?axis?R?ПЭ?">'[14]28'!$B$210:$B$212,'[14]28'!$B$219:$B$221,'[14]28'!$B$224:$B$226,'[14]28'!$B$230:$B$232,'[14]28'!$B$236:$B$238,'[14]28'!$B$245:$B$247,'[14]28'!$B$250:$B$252</definedName>
    <definedName name="P5_T28_Protection">'[14]28'!$B$262:$B$264,'[14]28'!$B$271:$B$273,'[14]28'!$B$276:$B$278,'[14]28'!$B$282:$B$284,'[14]28'!$B$288:$B$291,'[14]28'!$B$11:$B$13,'[14]28'!$B$16:$B$18,'[14]28'!$B$22:$B$24</definedName>
    <definedName name="P6_T1_Protect" hidden="1">'[15]перекрестка'!$N$68:$N$72,'[15]перекрестка'!$N$74:$N$78,'[15]перекрестка'!$N$80:$N$84,'[15]перекрестка'!$N$89:$N$100,'[15]перекрестка'!$N$102:$N$106</definedName>
    <definedName name="P6_T17_Protection">'[14]29'!$O$19:$P$19,'[14]29'!$O$21:$P$25,'[14]29'!$O$27:$P$27,'[14]29'!$O$29:$P$33,'[14]29'!$O$36:$P$36,'[14]29'!$O$38:$P$42,'[14]29'!$O$45:$P$45,P1_T17_Protection</definedName>
    <definedName name="P6_T28?axis?R?ПЭ">'[14]28'!$D$256:$I$258,'[14]28'!$D$262:$I$264,'[14]28'!$D$271:$I$273,'[14]28'!$D$276:$I$278,'[14]28'!$D$282:$I$284,'[14]28'!$D$288:$I$291,'[14]28'!$D$11:$I$13,P1_T28?axis?R?ПЭ</definedName>
    <definedName name="P6_T28?axis?R?ПЭ?">'[14]28'!$B$256:$B$258,'[14]28'!$B$262:$B$264,'[14]28'!$B$271:$B$273,'[14]28'!$B$276:$B$278,'[14]28'!$B$282:$B$284,'[14]28'!$B$288:$B$291,'[14]28'!$B$11:$B$13,P1_T28?axis?R?ПЭ?</definedName>
    <definedName name="P6_T28_Protection">'[14]28'!$B$28:$B$30,'[14]28'!$B$37:$B$39,'[14]28'!$B$42:$B$44,'[14]28'!$B$48:$B$50,'[14]28'!$B$54:$B$56,'[14]28'!$B$63:$B$65,'[14]28'!$G$210:$H$212,'[14]28'!$D$11:$E$13</definedName>
    <definedName name="P7_T1_Protect" hidden="1">'[15]перекрестка'!$N$108:$N$112,'[15]перекрестка'!$N$114:$N$118,'[15]перекрестка'!$N$120:$N$124,'[15]перекрестка'!$N$127:$N$138,'[15]перекрестка'!$N$140:$N$144</definedName>
    <definedName name="P7_T28_Protection">'[14]28'!$G$11:$H$13,'[14]28'!$D$16:$E$18,'[14]28'!$G$16:$H$18,'[14]28'!$D$22:$E$24,'[14]28'!$G$22:$H$24,'[14]28'!$D$28:$E$30,'[14]28'!$G$28:$H$30,'[14]28'!$D$37:$E$39</definedName>
    <definedName name="P8_T1_Protect" hidden="1">'[15]перекрестка'!$N$146:$N$150,'[15]перекрестка'!$N$152:$N$156,'[15]перекрестка'!$N$158:$N$162,'[15]перекрестка'!$F$11:$G$11,'[15]перекрестка'!$F$12:$H$16</definedName>
    <definedName name="P8_T28_Protection">'[14]28'!$G$37:$H$39,'[14]28'!$D$42:$E$44,'[14]28'!$G$42:$H$44,'[14]28'!$D$48:$E$50,'[14]28'!$G$48:$H$50,'[14]28'!$D$54:$E$56,'[14]28'!$G$54:$H$56,'[14]28'!$D$89:$E$91</definedName>
    <definedName name="P9_T1_Protect" hidden="1">'[15]перекрестка'!$F$17:$G$17,'[15]перекрестка'!$F$18:$H$22,'[15]перекрестка'!$F$24:$H$28,'[15]перекрестка'!$F$30:$H$34,'[15]перекрестка'!$F$36:$H$40</definedName>
    <definedName name="P9_T28_Protection">'[14]28'!$G$89:$H$91,'[14]28'!$G$94:$H$96,'[14]28'!$D$94:$E$96,'[14]28'!$D$100:$E$102,'[14]28'!$G$100:$H$102,'[14]28'!$D$106:$E$108,'[14]28'!$G$106:$H$108,'[14]28'!$D$167:$E$169</definedName>
    <definedName name="Sheet2?prefix?">"H"</definedName>
    <definedName name="T1_Protect">P15_T1_Protect,P16_T1_Protect,P17_T1_Protect,P18_T1_Protect,P19_T1_Protect</definedName>
    <definedName name="T11?Data">#N/A</definedName>
    <definedName name="T15_Protect">'[15]15 (2)'!$E$25:$I$29,'[15]15 (2)'!$E$31:$I$34,'[15]15 (2)'!$E$36:$I$50,'[15]15 (2)'!$E$54:$I$55,'[15]15 (2)'!$E$9:$I$17,'[15]15 (2)'!$B$36:$B$50,'[15]15 (2)'!$E$19:$I$21</definedName>
    <definedName name="T16_Protect">'[15]16 (2)'!$G$44:$K$44,'[15]16 (2)'!$G$7:$K$8,P1_T16_Protect</definedName>
    <definedName name="T17.1_Protect">'[15]17.1'!$D$14:$F$17,'[15]17.1'!$D$19:$F$22,'[15]17.1'!$I$9:$I$12,'[15]17.1'!$I$14:$I$17,'[15]17.1'!$I$19:$I$22,'[15]17.1'!$D$9:$F$12</definedName>
    <definedName name="T17?L7">'[14]29'!$L$60,'[14]29'!$O$60,'[14]29'!$F$60,'[14]29'!$I$60</definedName>
    <definedName name="T17?unit?ГКАЛЧ">'[14]29'!$M$26:$M$33,'[14]29'!$P$26:$P$33,'[14]29'!$G$52:$G$59,'[14]29'!$J$52:$J$59,'[14]29'!$M$52:$M$59,'[14]29'!$P$52:$P$59,'[14]29'!$G$26:$G$33,'[14]29'!$J$26:$J$33</definedName>
    <definedName name="T17?unit?РУБ.ГКАЛ">'[14]29'!$O$18:$O$25,P1_T17?unit?РУБ.ГКАЛ,P2_T17?unit?РУБ.ГКАЛ</definedName>
    <definedName name="T17?unit?ТГКАЛ">'[14]29'!$P$18:$P$25,P1_T17?unit?ТГКАЛ,P2_T17?unit?ТГКАЛ</definedName>
    <definedName name="T17?unit?ТРУБ.ГКАЛЧ.МЕС">'[14]29'!$L$26:$L$33,'[14]29'!$O$26:$O$33,'[14]29'!$F$52:$F$59,'[14]29'!$I$52:$I$59,'[14]29'!$L$52:$L$59,'[14]29'!$O$52:$O$59,'[14]29'!$F$26:$F$33,'[14]29'!$I$26:$I$33</definedName>
    <definedName name="T17_Protect">'[15]21.3'!$E$54:$I$57,'[15]21.3'!$E$10:$I$10,P1_T17_Protect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item_ext?СБЫТ">'[15]18.2'!#REF!,'[15]18.2'!#REF!</definedName>
    <definedName name="T18.2?ВРАС">'[15]18.2'!$B$41:$B$43,'[15]18.2'!$B$28:$B$37</definedName>
    <definedName name="T18.2_Protect">'[15]18.2'!$F$63:$J$64,'[15]18.2'!$F$67:$J$67,'[15]18.2'!$F$69:$J$72,'[15]18.2'!$F$6:$J$8,P1_T18.2_Protect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'[14]19'!$J$8:$M$16,'[14]19'!$C$8:$H$16</definedName>
    <definedName name="T19_Protection">'[14]19'!$E$13:$H$13,'[14]19'!$E$15:$H$15,'[14]19'!$J$8:$M$11,'[14]19'!$J$13:$M$13,'[14]19'!$J$15:$M$15,'[14]19'!$E$4:$H$4,'[14]19'!$J$4:$M$4,'[14]19'!$E$8:$H$11</definedName>
    <definedName name="T2.1?Data">#N/A</definedName>
    <definedName name="T2.3_Protect">'[15]2.3'!$F$30:$G$34,'[15]2.3'!$H$24:$K$28</definedName>
    <definedName name="T20?unit?МКВТЧ">'[14]20'!$C$13:$M$13,'[14]20'!$C$15:$M$19,'[14]20'!$C$8:$M$11</definedName>
    <definedName name="T20_Protect">'[15]20 (2)'!$E$13:$I$20,'[15]20 (2)'!$E$9:$I$10</definedName>
    <definedName name="T20_Protection">'[14]20'!$E$8:$H$11,P1_T20_Protection</definedName>
    <definedName name="T21.2.1?Data">P1_T21.2.1?Data,P2_T21.2.1?Data</definedName>
    <definedName name="T21.2.2?Data">P1_T21.2.2?Data,P2_T21.2.2?Data</definedName>
    <definedName name="T21.3?item_ext?СБЫТ">'[15]21.3'!#REF!,'[15]21.3'!#REF!</definedName>
    <definedName name="T21.3?ВРАС">'[15]21.3'!$B$28:$B$30,'[15]21.3'!$B$48:$B$50</definedName>
    <definedName name="T21.3_Protect">'[15]21.3'!$E$19:$I$22,'[15]21.3'!$E$24:$I$25,'[15]21.3'!$B$28:$I$30,'[15]21.3'!$E$32:$I$32,'[15]21.3'!$E$35:$I$45,'[15]21.3'!$B$48:$I$50,'[15]21.3'!$E$13:$I$17</definedName>
    <definedName name="T21.4?Data">P1_T21.4?Data,P2_T21.4?Data</definedName>
    <definedName name="T21?axis?R?ПЭ">'[14]21'!$D$14:$S$16,'[14]21'!$D$26:$S$28,'[14]21'!$D$20:$S$22</definedName>
    <definedName name="T21?axis?R?ПЭ?">'[14]21'!$B$14:$B$16,'[14]21'!$B$26:$B$28,'[14]21'!$B$20:$B$22</definedName>
    <definedName name="T21?Data">'[14]21'!$D$14:$S$16,'[14]21'!$D$18:$S$18,'[14]21'!$D$20:$S$22,'[14]21'!$D$24:$S$24,'[14]21'!$D$26:$S$28,'[14]21'!$D$31:$S$33,'[14]21'!$D$11:$S$12</definedName>
    <definedName name="T21?L1">'[14]21'!$D$11:$S$12,'[14]21'!$D$14:$S$16,'[14]21'!$D$18:$S$18,'[14]21'!$D$20:$S$22,'[14]21'!$D$26:$S$28,'[14]21'!$D$24:$S$24</definedName>
    <definedName name="T21_Protection">P2_T21_Protection,P3_T21_Protection</definedName>
    <definedName name="T22?item_ext?ВСЕГО">'[14]22'!$E$8:$F$31,'[14]22'!$I$8:$J$31</definedName>
    <definedName name="T22?item_ext?ЭС">'[14]22'!$K$8:$L$31,'[14]22'!$G$8:$H$31</definedName>
    <definedName name="T22?L1">'[14]22'!$G$8:$G$31,'[14]22'!$I$8:$I$31,'[14]22'!$K$8:$K$31,'[14]22'!$E$8:$E$31</definedName>
    <definedName name="T22?L2">'[14]22'!$H$8:$H$31,'[14]22'!$J$8:$J$31,'[14]22'!$L$8:$L$31,'[14]22'!$F$8:$F$31</definedName>
    <definedName name="T22?unit?ГКАЛ.Ч">'[14]22'!$G$8:$G$31,'[14]22'!$I$8:$I$31,'[14]22'!$K$8:$K$31,'[14]22'!$E$8:$E$31</definedName>
    <definedName name="T22?unit?ТГКАЛ">'[14]22'!$H$8:$H$31,'[14]22'!$J$8:$J$31,'[14]22'!$L$8:$L$31,'[14]22'!$F$8:$F$31</definedName>
    <definedName name="T22_Protection">'[14]22'!$E$19:$L$23,'[14]22'!$E$25:$L$25,'[14]22'!$E$27:$L$31,'[14]22'!$E$17:$L$17</definedName>
    <definedName name="T23?axis?R?ВТОП">'[14]23'!$E$8:$P$30,'[14]23'!$E$36:$P$58</definedName>
    <definedName name="T23?axis?R?ВТОП?">'[14]23'!$C$8:$C$30,'[14]23'!$C$36:$C$58</definedName>
    <definedName name="T23?axis?R?ПЭ">'[14]23'!$E$8:$P$30,'[14]23'!$E$36:$P$58</definedName>
    <definedName name="T23?axis?R?ПЭ?">'[14]23'!$B$8:$B$30,'[14]23'!$B$36:$B$58</definedName>
    <definedName name="T23?axis?R?СЦТ">'[14]23'!$E$32:$P$34,'[14]23'!$E$60:$P$62</definedName>
    <definedName name="T23?axis?R?СЦТ?">'[14]23'!$A$60:$A$62,'[14]23'!$A$32:$A$34</definedName>
    <definedName name="T23?Data">'[14]23'!$E$37:$P$63,'[14]23'!$E$9:$P$35</definedName>
    <definedName name="T23?item_ext?ВСЕГО">'[14]23'!$A$55:$P$58,'[14]23'!$A$27:$P$30</definedName>
    <definedName name="T23?item_ext?ИТОГО">'[14]23'!$A$59:$P$59,'[14]23'!$A$31:$P$31</definedName>
    <definedName name="T23?item_ext?СЦТ">'[14]23'!$A$60:$P$62,'[14]23'!$A$32:$P$34</definedName>
    <definedName name="T23_Protection">'[14]23'!$A$60:$A$62,'[14]23'!$F$60:$J$62,'[14]23'!$O$60:$P$62,'[14]23'!$A$9:$A$25,P1_T23_Protection</definedName>
    <definedName name="T24_Protection">'[14]24'!$E$24:$H$37,'[14]24'!$B$35:$B$37,'[14]24'!$E$41:$H$42,'[14]24'!$J$8:$M$21,'[14]24'!$J$24:$M$37,'[14]24'!$J$41:$M$42,'[14]24'!$E$8:$H$21</definedName>
    <definedName name="T25_protection">P1_T25_protection,P2_T25_protection</definedName>
    <definedName name="T26?axis?R?ВРАС">'[14]26'!$C$34:$N$36,'[14]26'!$C$22:$N$24</definedName>
    <definedName name="T26?axis?R?ВРАС?">'[14]26'!$B$34:$B$36,'[14]26'!$B$22:$B$24</definedName>
    <definedName name="T26?L1">'[14]26'!$F$8:$N$8,'[14]26'!$C$8:$D$8</definedName>
    <definedName name="T26?L1.1">'[14]26'!$F$10:$N$10,'[14]26'!$C$10:$D$10</definedName>
    <definedName name="T26?L2">'[14]26'!$F$11:$N$11,'[14]26'!$C$11:$D$11</definedName>
    <definedName name="T26?L2.1">'[14]26'!$F$13:$N$13,'[14]26'!$C$13:$D$13</definedName>
    <definedName name="T26?L3">'[14]26'!$F$14:$N$14,'[14]26'!$C$14:$D$14</definedName>
    <definedName name="T26?L4">'[14]26'!$F$15:$N$15,'[14]26'!$C$15:$D$15</definedName>
    <definedName name="T26?L5">'[14]26'!$F$16:$N$16,'[14]26'!$C$16:$D$16</definedName>
    <definedName name="T26?L5.1">'[14]26'!$F$18:$N$18,'[14]26'!$C$18:$D$18</definedName>
    <definedName name="T26?L5.2">'[14]26'!$F$19:$N$19,'[14]26'!$C$19:$D$19</definedName>
    <definedName name="T26?L5.3">'[14]26'!$F$20:$N$20,'[14]26'!$C$20:$D$20</definedName>
    <definedName name="T26?L5.3.x">'[14]26'!$F$22:$N$24,'[14]26'!$C$22:$D$24</definedName>
    <definedName name="T26?L6">'[14]26'!$F$26:$N$26,'[14]26'!$C$26:$D$26</definedName>
    <definedName name="T26?L7">'[14]26'!$F$27:$N$27,'[14]26'!$C$27:$D$27</definedName>
    <definedName name="T26?L7.1">'[14]26'!$F$29:$N$29,'[14]26'!$C$29:$D$29</definedName>
    <definedName name="T26?L7.2">'[14]26'!$F$30:$N$30,'[14]26'!$C$30:$D$30</definedName>
    <definedName name="T26?L7.3">'[14]26'!$F$31:$N$31,'[14]26'!$C$31:$D$31</definedName>
    <definedName name="T26?L7.4">'[14]26'!$F$32:$N$32,'[14]26'!$C$32:$D$32</definedName>
    <definedName name="T26?L7.4.x">'[14]26'!$F$34:$N$36,'[14]26'!$C$34:$D$36</definedName>
    <definedName name="T26?L8">'[14]26'!$F$38:$N$38,'[14]26'!$C$38:$D$38</definedName>
    <definedName name="T26_Protection">'[14]26'!$K$34:$N$36,'[14]26'!$B$22:$B$24,P1_T26_Protection,P2_T26_Protection</definedName>
    <definedName name="T27?axis?R?ВРАС">'[14]27'!$C$34:$S$36,'[14]27'!$C$22:$S$24</definedName>
    <definedName name="T27?axis?R?ВРАС?">'[14]27'!$B$34:$B$36,'[14]27'!$B$22:$B$24</definedName>
    <definedName name="T27?Items">#REF!</definedName>
    <definedName name="T27?L1.1">'[14]27'!$F$10:$S$10,'[14]27'!$C$10:$D$10</definedName>
    <definedName name="T27?L2.1">'[14]27'!$F$13:$S$13,'[14]27'!$C$13:$D$13</definedName>
    <definedName name="T27?L5.3">'[14]27'!$F$20:$S$20,'[14]27'!$C$20:$D$20</definedName>
    <definedName name="T27?L5.3.x">'[14]27'!$F$22:$S$24,'[14]27'!$C$22:$D$24</definedName>
    <definedName name="T27?L7">'[14]27'!$F$27:$S$27,'[14]27'!$C$27:$D$27</definedName>
    <definedName name="T27?L7.1">'[14]27'!$F$29:$S$29,'[14]27'!$C$29:$D$29</definedName>
    <definedName name="T27?L7.2">'[14]27'!$F$30:$S$30,'[14]27'!$C$30:$D$30</definedName>
    <definedName name="T27?L7.3">'[14]27'!$F$31:$S$31,'[14]27'!$C$31:$D$31</definedName>
    <definedName name="T27?L7.4">'[14]27'!$F$32:$S$32,'[14]27'!$C$32:$D$32</definedName>
    <definedName name="T27?L7.4.x">'[14]27'!$F$34:$S$36,'[14]27'!$C$34:$D$36</definedName>
    <definedName name="T27?L8">'[14]27'!$F$38:$S$38,'[14]27'!$C$38:$D$38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>'[14]27'!$P$34:$S$36,'[14]27'!$B$22:$B$24,P1_T27_Protection,P2_T27_Protection,P3_T27_Protection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'[14]28'!$D$190:$E$213,'[14]28'!$G$164:$H$187,'[14]28'!$D$164:$E$187,'[14]28'!$D$138:$I$161,'[14]28'!$D$8:$I$109,'[14]28'!$D$112:$I$135,P1_T28?Data</definedName>
    <definedName name="T28?item_ext?ВСЕГО">'[14]28'!$I$8:$I$292,'[14]28'!$F$8:$F$292</definedName>
    <definedName name="T28?item_ext?ТЭ">'[14]28'!$E$8:$E$292,'[14]28'!$H$8:$H$292</definedName>
    <definedName name="T28?item_ext?ЭЭ">'[14]28'!$D$8:$D$292,'[14]28'!$G$8:$G$292</definedName>
    <definedName name="T28?L1.1.x">'[14]28'!$D$16:$I$18,'[14]28'!$D$11:$I$13</definedName>
    <definedName name="T28?L10.1.x">'[14]28'!$D$250:$I$252,'[14]28'!$D$245:$I$247</definedName>
    <definedName name="T28?L11.1.x">'[14]28'!$D$276:$I$278,'[14]28'!$D$271:$I$273</definedName>
    <definedName name="T28?L2.1.x">'[14]28'!$D$42:$I$44,'[14]28'!$D$37:$I$39</definedName>
    <definedName name="T28?L3.1.x">'[14]28'!$D$68:$I$70,'[14]28'!$D$63:$I$65</definedName>
    <definedName name="T28?L4.1.x">'[14]28'!$D$94:$I$96,'[14]28'!$D$89:$I$91</definedName>
    <definedName name="T28?L5.1.x">'[14]28'!$D$120:$I$122,'[14]28'!$D$115:$I$117</definedName>
    <definedName name="T28?L6.1.x">'[14]28'!$D$146:$I$148,'[14]28'!$D$141:$I$143</definedName>
    <definedName name="T28?L7.1.x">'[14]28'!$D$172:$I$174,'[14]28'!$D$167:$I$169</definedName>
    <definedName name="T28?L8.1.x">'[14]28'!$D$198:$I$200,'[14]28'!$D$193:$I$195</definedName>
    <definedName name="T28?L9.1.x">'[14]28'!$D$224:$I$226,'[14]28'!$D$219:$I$221</definedName>
    <definedName name="T28?unit?ГКАЛЧ">'[14]28'!$H$164:$H$187,'[14]28'!$E$164:$E$187</definedName>
    <definedName name="T28?unit?МКВТЧ">'[14]28'!$G$190:$G$213,'[14]28'!$D$190:$D$213</definedName>
    <definedName name="T28?unit?РУБ.ГКАЛ">'[14]28'!$E$216:$E$239,'[14]28'!$E$268:$E$292,'[14]28'!$H$268:$H$292,'[14]28'!$H$216:$H$239</definedName>
    <definedName name="T28?unit?РУБ.ГКАЛЧ.МЕС">'[14]28'!$H$242:$H$265,'[14]28'!$E$242:$E$265</definedName>
    <definedName name="T28?unit?РУБ.ТКВТ.МЕС">'[14]28'!$G$242:$G$265,'[14]28'!$D$242:$D$265</definedName>
    <definedName name="T28?unit?РУБ.ТКВТЧ">'[14]28'!$G$216:$G$239,'[14]28'!$D$268:$D$292,'[14]28'!$G$268:$G$292,'[14]28'!$D$216:$D$239</definedName>
    <definedName name="T28?unit?ТГКАЛ">'[14]28'!$H$190:$H$213,'[14]28'!$E$190:$E$213</definedName>
    <definedName name="T28?unit?ТКВТ">'[14]28'!$G$164:$G$187,'[14]28'!$D$164:$D$187</definedName>
    <definedName name="T28?unit?ТРУБ">'[14]28'!$D$138:$I$161,'[14]28'!$D$8:$I$109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4_Protect">'[15]4'!$AA$24:$AD$28,'[15]4'!$G$11:$J$17,P1_T4_Protect,P2_T4_Protect</definedName>
    <definedName name="T6_Protect">'[15]6 (2)'!$B$28:$B$37,'[15]6 (2)'!$D$28:$H$37,'[15]6 (2)'!$J$28:$N$37,'[15]6 (2)'!$D$39:$H$41,'[15]6 (2)'!$J$39:$N$41,'[15]6 (2)'!$B$46:$B$55,P1_T6_Protect</definedName>
    <definedName name="T7?Data">#N/A</definedName>
    <definedName name="TP2.1_Protect">'[15]P2.1'!$F$28:$G$37,'[15]P2.1'!$F$40:$G$43,'[15]P2.1'!$F$7:$G$26</definedName>
    <definedName name="А1">#REF!</definedName>
    <definedName name="аа">[0]!аа</definedName>
    <definedName name="в23ё">[0]!в23ё</definedName>
    <definedName name="ва">[0]!ва</definedName>
    <definedName name="вв">[0]!вв</definedName>
    <definedName name="вит">#REF!</definedName>
    <definedName name="вл">[0]!вл</definedName>
    <definedName name="во">'[16]18.2'!#REF!</definedName>
    <definedName name="вп">#REF!</definedName>
    <definedName name="вр">[0]!вр</definedName>
    <definedName name="ддд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й">[0]!й</definedName>
    <definedName name="йй">[0]!йй</definedName>
    <definedName name="ке">[0]!ке</definedName>
    <definedName name="Лист1">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ым">[0]!мым</definedName>
    <definedName name="_xlnm.Print_Area" localSheetId="4">'реализация'!$A$1:$O$714</definedName>
    <definedName name="_xlnm.Print_Area" localSheetId="0">'шаблон'!$A$1:$B$24</definedName>
    <definedName name="оо">#REF!</definedName>
    <definedName name="Периоды_18_2">'[15]18.2'!#REF!</definedName>
    <definedName name="пп">[0]!пп</definedName>
    <definedName name="рр">[0]!рр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у">[0]!у</definedName>
    <definedName name="форма">#REF!</definedName>
    <definedName name="ФОРМА1">#REF!</definedName>
    <definedName name="фф">[0]!фф</definedName>
    <definedName name="ц">[0]!ц</definedName>
    <definedName name="цу">[0]!цу</definedName>
    <definedName name="ыв">[0]!ыв</definedName>
    <definedName name="ыы">[0]!ыы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<sst xmlns="http://schemas.openxmlformats.org/spreadsheetml/2006/main" count="1229" uniqueCount="170">
  <si>
    <t>кВт*ч</t>
  </si>
  <si>
    <t>1</t>
  </si>
  <si>
    <t>19</t>
  </si>
  <si>
    <t xml:space="preserve">Бухгалтер ____________________/Дудова Д. К./ </t>
  </si>
  <si>
    <t>20.05.2010     18:02:39</t>
  </si>
  <si>
    <t>нерег</t>
  </si>
  <si>
    <t>Кредит (кВт*ч)</t>
  </si>
  <si>
    <t>Всего по собственным потребителям, рег.</t>
  </si>
  <si>
    <t>Всего по собственным потребителям, нерег.</t>
  </si>
  <si>
    <t>Полезный отпуск</t>
  </si>
  <si>
    <t>руб. с НДС</t>
  </si>
  <si>
    <t>КАССА</t>
  </si>
  <si>
    <t>Расч.Счет</t>
  </si>
  <si>
    <t>Взаимозачеты (сч.76/сч.60)</t>
  </si>
  <si>
    <t>% оплаты</t>
  </si>
  <si>
    <t>Задолженность на начало мес.</t>
  </si>
  <si>
    <t>Поступление денежных средств, руб. с НДС</t>
  </si>
  <si>
    <t>Итого оплата, руб. с НДС</t>
  </si>
  <si>
    <t>Дебет,                 руб. с НДС</t>
  </si>
  <si>
    <t>Кредит,                                   руб. с НДС</t>
  </si>
  <si>
    <t>Группы потребителей</t>
  </si>
  <si>
    <t>Задолженность на конец мес.</t>
  </si>
  <si>
    <t>Итого полезный отпуск,                          руб. с НДС</t>
  </si>
  <si>
    <t>Всего с учетом компенсации потерь э/энергии</t>
  </si>
  <si>
    <t>Компенсаця потерь, в т.ч.:</t>
  </si>
  <si>
    <t>ОАО "КалмЭнергоКом"</t>
  </si>
  <si>
    <r>
      <t xml:space="preserve">1. ЖКХ,  </t>
    </r>
    <r>
      <rPr>
        <sz val="9"/>
        <color indexed="56"/>
        <rFont val="Times New Roman"/>
        <family val="1"/>
      </rPr>
      <t>(рег)</t>
    </r>
  </si>
  <si>
    <r>
      <t xml:space="preserve">2. Промышленность, </t>
    </r>
    <r>
      <rPr>
        <sz val="9"/>
        <color indexed="56"/>
        <rFont val="Times New Roman"/>
        <family val="1"/>
      </rPr>
      <t xml:space="preserve"> (рег)</t>
    </r>
  </si>
  <si>
    <r>
      <t xml:space="preserve">3. Минсельхоз, </t>
    </r>
    <r>
      <rPr>
        <sz val="9"/>
        <color indexed="56"/>
        <rFont val="Times New Roman"/>
        <family val="1"/>
      </rPr>
      <t xml:space="preserve"> (рег)</t>
    </r>
  </si>
  <si>
    <r>
      <t xml:space="preserve">4. Бюджетные организации,  </t>
    </r>
    <r>
      <rPr>
        <sz val="9"/>
        <color indexed="56"/>
        <rFont val="Times New Roman"/>
        <family val="1"/>
      </rPr>
      <t>(рег)</t>
    </r>
  </si>
  <si>
    <r>
      <t xml:space="preserve">4.1. Федеральный бюджет,  </t>
    </r>
    <r>
      <rPr>
        <sz val="9"/>
        <color indexed="56"/>
        <rFont val="Times New Roman"/>
        <family val="1"/>
      </rPr>
      <t>(рег)</t>
    </r>
  </si>
  <si>
    <r>
      <t xml:space="preserve">4.2. Республиканский бюджет,  </t>
    </r>
    <r>
      <rPr>
        <sz val="9"/>
        <color indexed="56"/>
        <rFont val="Times New Roman"/>
        <family val="1"/>
      </rPr>
      <t>(рег)</t>
    </r>
  </si>
  <si>
    <r>
      <t xml:space="preserve">4.3. Местный бюджет,  </t>
    </r>
    <r>
      <rPr>
        <sz val="9"/>
        <color indexed="56"/>
        <rFont val="Times New Roman"/>
        <family val="1"/>
      </rPr>
      <t>(рег)</t>
    </r>
  </si>
  <si>
    <r>
      <t xml:space="preserve">5. Прочие, </t>
    </r>
    <r>
      <rPr>
        <sz val="9"/>
        <color indexed="56"/>
        <rFont val="Times New Roman"/>
        <family val="1"/>
      </rPr>
      <t xml:space="preserve"> (рег)</t>
    </r>
  </si>
  <si>
    <r>
      <t xml:space="preserve">5.1. сельхозпотребители, </t>
    </r>
    <r>
      <rPr>
        <sz val="9"/>
        <color indexed="56"/>
        <rFont val="Times New Roman"/>
        <family val="1"/>
      </rPr>
      <t xml:space="preserve"> (рег)</t>
    </r>
  </si>
  <si>
    <r>
      <t xml:space="preserve">5.2. населен.пункты, рассчитыв.по общ.сч-ку,  </t>
    </r>
    <r>
      <rPr>
        <sz val="9"/>
        <color indexed="56"/>
        <rFont val="Times New Roman"/>
        <family val="1"/>
      </rPr>
      <t>(рег)</t>
    </r>
  </si>
  <si>
    <r>
      <t xml:space="preserve">5.3. церкви, хурулы,  </t>
    </r>
    <r>
      <rPr>
        <sz val="9"/>
        <color indexed="56"/>
        <rFont val="Times New Roman"/>
        <family val="1"/>
      </rPr>
      <t>(рег)</t>
    </r>
  </si>
  <si>
    <r>
      <t xml:space="preserve">5.4 ИП,  </t>
    </r>
    <r>
      <rPr>
        <sz val="9"/>
        <color indexed="56"/>
        <rFont val="Times New Roman"/>
        <family val="1"/>
      </rPr>
      <t>(рег)</t>
    </r>
  </si>
  <si>
    <r>
      <t xml:space="preserve">5.5. остальные прочие,  </t>
    </r>
    <r>
      <rPr>
        <sz val="9"/>
        <color indexed="56"/>
        <rFont val="Times New Roman"/>
        <family val="1"/>
      </rPr>
      <t>(рег)</t>
    </r>
  </si>
  <si>
    <r>
      <t xml:space="preserve">6. Население,  </t>
    </r>
    <r>
      <rPr>
        <sz val="9"/>
        <color indexed="56"/>
        <rFont val="Times New Roman"/>
        <family val="1"/>
      </rPr>
      <t>(рег)</t>
    </r>
  </si>
  <si>
    <r>
      <t xml:space="preserve">6.1 МУ ОСЗН,  </t>
    </r>
    <r>
      <rPr>
        <sz val="9"/>
        <color indexed="56"/>
        <rFont val="Times New Roman"/>
        <family val="1"/>
      </rPr>
      <t>(рег)</t>
    </r>
  </si>
  <si>
    <r>
      <t xml:space="preserve">6.2 Население,  </t>
    </r>
    <r>
      <rPr>
        <sz val="9"/>
        <color indexed="56"/>
        <rFont val="Times New Roman"/>
        <family val="1"/>
      </rPr>
      <t>(рег)</t>
    </r>
  </si>
  <si>
    <t>Элистинский участок  ОАО "ЮМЭК"</t>
  </si>
  <si>
    <r>
      <t xml:space="preserve">Фактическая энергосбытовая программа за </t>
    </r>
    <r>
      <rPr>
        <b/>
        <sz val="12"/>
        <color indexed="18"/>
        <rFont val="Times New Roman"/>
        <family val="1"/>
      </rPr>
      <t>Март 2010 года</t>
    </r>
  </si>
  <si>
    <t>20.05.2010     20:05:34</t>
  </si>
  <si>
    <r>
      <t xml:space="preserve">Фактическая энергосбытовая программа за </t>
    </r>
    <r>
      <rPr>
        <b/>
        <sz val="12"/>
        <color indexed="18"/>
        <rFont val="Times New Roman"/>
        <family val="1"/>
      </rPr>
      <t>Февраль 2010 года</t>
    </r>
  </si>
  <si>
    <t xml:space="preserve">Руководитель ____________________/Нагорная А. Я./ </t>
  </si>
  <si>
    <t>20.05.2010     20:48:41</t>
  </si>
  <si>
    <r>
      <t xml:space="preserve">Фактическая энергосбытовая программа за </t>
    </r>
    <r>
      <rPr>
        <b/>
        <sz val="12"/>
        <color indexed="18"/>
        <rFont val="Times New Roman"/>
        <family val="1"/>
      </rPr>
      <t>Январь 2010 года</t>
    </r>
  </si>
  <si>
    <t>Зад/сть на начало мес.</t>
  </si>
  <si>
    <t>Версия 10.0</t>
  </si>
  <si>
    <t>СОГЛАСОВАНО</t>
  </si>
  <si>
    <t>от 12.02.2010</t>
  </si>
  <si>
    <t xml:space="preserve">Заместитель генерального директора  </t>
  </si>
  <si>
    <t>по сбыту энергии</t>
  </si>
  <si>
    <t>______________________ Н. А. Литвинцов</t>
  </si>
  <si>
    <t>Ставропольэнергосбыт</t>
  </si>
  <si>
    <t>Фактическая энергосбытовая программа</t>
  </si>
  <si>
    <t>Группа потребителей</t>
  </si>
  <si>
    <t>Дебет</t>
  </si>
  <si>
    <t>Кредит</t>
  </si>
  <si>
    <t>Полезный отпуск*</t>
  </si>
  <si>
    <t>Реализация</t>
  </si>
  <si>
    <t>в т.ч. зачтено в реализацию ранее полученных авансов</t>
  </si>
  <si>
    <t>%
Реализации</t>
  </si>
  <si>
    <t>авансы полученные за перирод</t>
  </si>
  <si>
    <t>Оплата</t>
  </si>
  <si>
    <t>%
Оплаты</t>
  </si>
  <si>
    <t>Списание ДЗ</t>
  </si>
  <si>
    <t>Прирост "+", снижение "-" ДЗ</t>
  </si>
  <si>
    <t>Структура дебиторской задолженности</t>
  </si>
  <si>
    <t>Проверка</t>
  </si>
  <si>
    <t xml:space="preserve">Текущая </t>
  </si>
  <si>
    <t>Рабочая</t>
  </si>
  <si>
    <t xml:space="preserve"> реструктур.всего</t>
  </si>
  <si>
    <t>реструктур. по согл. с  РАО</t>
  </si>
  <si>
    <t>реструктур. по мир.согл.</t>
  </si>
  <si>
    <t xml:space="preserve"> "Исковая"</t>
  </si>
  <si>
    <t>В стадии судебного рассмотрения</t>
  </si>
  <si>
    <t xml:space="preserve">Полученные исполнительные листы </t>
  </si>
  <si>
    <t>Прочая не реструктур.</t>
  </si>
  <si>
    <t>Мораторная</t>
  </si>
  <si>
    <t xml:space="preserve">Мертвая </t>
  </si>
  <si>
    <t>Всего ДЗ</t>
  </si>
  <si>
    <t>тыс.руб с НДС</t>
  </si>
  <si>
    <t xml:space="preserve">т. кВт. ч. </t>
  </si>
  <si>
    <t>%</t>
  </si>
  <si>
    <t>Всего по собственным потребителям</t>
  </si>
  <si>
    <r>
      <t xml:space="preserve">Всего по собственным потребителям        </t>
    </r>
    <r>
      <rPr>
        <b/>
        <sz val="8"/>
        <color indexed="12"/>
        <rFont val="Times New Roman"/>
        <family val="1"/>
      </rPr>
      <t>без ОПП</t>
    </r>
  </si>
  <si>
    <t>1.Промышленность</t>
  </si>
  <si>
    <t>1.Топливная</t>
  </si>
  <si>
    <t>1.1.Нефтедобывающая</t>
  </si>
  <si>
    <t>1.2.Нефтеперерабатывающая</t>
  </si>
  <si>
    <t>1.3.Газовая</t>
  </si>
  <si>
    <t>1.4.Угольная</t>
  </si>
  <si>
    <t>1.5.Прочие виды топ.</t>
  </si>
  <si>
    <t>2.Черная металлургия</t>
  </si>
  <si>
    <t>3.Цветная металлургия</t>
  </si>
  <si>
    <t>4.Химия и нефтехимия</t>
  </si>
  <si>
    <t>5.Машиностроение</t>
  </si>
  <si>
    <t>6.Деревооб.и ц.-б.</t>
  </si>
  <si>
    <t>7.Промышл.стройм.</t>
  </si>
  <si>
    <t>8.Легкая</t>
  </si>
  <si>
    <t>9.Пищевая</t>
  </si>
  <si>
    <t>10.Др.пром.произ-ва</t>
  </si>
  <si>
    <t>II.Сельское хозяйство</t>
  </si>
  <si>
    <t xml:space="preserve">IV/.Транспорт и связь </t>
  </si>
  <si>
    <t>1. Жел.дор.транспорт</t>
  </si>
  <si>
    <t>2.Нефтепров.транспорт</t>
  </si>
  <si>
    <t>3.Газопровод.транспорт</t>
  </si>
  <si>
    <t>4.Связь</t>
  </si>
  <si>
    <t>5.Пр.виды тран. И связи</t>
  </si>
  <si>
    <t>V.Cтроительство</t>
  </si>
  <si>
    <t>Vi.Прочие отрасли</t>
  </si>
  <si>
    <t>VII.ЖКХ</t>
  </si>
  <si>
    <t>VIII Население</t>
  </si>
  <si>
    <t>федеральный бюджет</t>
  </si>
  <si>
    <t>Местный бюджет</t>
  </si>
  <si>
    <t>краевой</t>
  </si>
  <si>
    <t>муниципальный</t>
  </si>
  <si>
    <t>ОПП</t>
  </si>
  <si>
    <t>Всего с учетом компенсации потерь э.э.</t>
  </si>
  <si>
    <t>Компенсаци потерь</t>
  </si>
  <si>
    <t>в т.ч.</t>
  </si>
  <si>
    <t>ОАО "Ставропольэнерго"</t>
  </si>
  <si>
    <t>ООО "Концерн Энергия"</t>
  </si>
  <si>
    <t>МУП "Горэлектросеть" г. Георгиевск</t>
  </si>
  <si>
    <t>РЖД (перепродажа)</t>
  </si>
  <si>
    <t>ЗАО "Теплоэнерго" г.Ставрополь</t>
  </si>
  <si>
    <t>ОО ПП "Стеклотара"</t>
  </si>
  <si>
    <t>СК филиал ООО "Газпромэнерго" г.Ставрополь</t>
  </si>
  <si>
    <t>МУП "Горэлектросеть" г. Георгиевск (сверхнорамтивные потери)</t>
  </si>
  <si>
    <t>Нагрузочные потери</t>
  </si>
  <si>
    <t>Справочно</t>
  </si>
  <si>
    <t>ОАО "Ставролен</t>
  </si>
  <si>
    <t>ОАО "Роснефть-Ставропольнефтегаз"</t>
  </si>
  <si>
    <t>в том числе</t>
  </si>
  <si>
    <t>ГУП "Ставрополькоммунэлектро"</t>
  </si>
  <si>
    <t>МУП "Горэлектросеть" г. Ставрополь</t>
  </si>
  <si>
    <t>ОАО "Горэлектросети" г. Ставрополь</t>
  </si>
  <si>
    <t>ОАО "Кисловодская горэлектросеть"</t>
  </si>
  <si>
    <t>ОАО "Ессентукские городские электросети"</t>
  </si>
  <si>
    <t>МУП "Горэлектросеть" г. Железноводск</t>
  </si>
  <si>
    <t>МУП "Горэлектросеть" г. Невинномысск</t>
  </si>
  <si>
    <t>МУП "Горэлектросеть" г. Буденновск</t>
  </si>
  <si>
    <t>Электроэнергия на хоз.нужды  всего</t>
  </si>
  <si>
    <t>ВМО</t>
  </si>
  <si>
    <t>НМО</t>
  </si>
  <si>
    <t>ПМО</t>
  </si>
  <si>
    <t>СМО</t>
  </si>
  <si>
    <t>СО "ГЭС"</t>
  </si>
  <si>
    <t>СвМО</t>
  </si>
  <si>
    <t>ЦМО</t>
  </si>
  <si>
    <t>Управление</t>
  </si>
  <si>
    <t>ОАО "ЭСК" г.Прохладный</t>
  </si>
  <si>
    <t>ОАО "…………………….."</t>
  </si>
  <si>
    <t>1. Промышленность</t>
  </si>
  <si>
    <t>2. Строительство</t>
  </si>
  <si>
    <t>3. АПК</t>
  </si>
  <si>
    <t>4. Бюджетные организации</t>
  </si>
  <si>
    <t>4.1. Федеральный бюджет</t>
  </si>
  <si>
    <t>4.2. Республиканский бюджет</t>
  </si>
  <si>
    <t>4.3. Местный бюджет</t>
  </si>
  <si>
    <t>5. ЖКХ, в т.ч.:</t>
  </si>
  <si>
    <t>5.1. Теплоснабжение</t>
  </si>
  <si>
    <t>5.2. Водоснабжение</t>
  </si>
  <si>
    <t>5.3.  Жилищные организации</t>
  </si>
  <si>
    <t>5. Население</t>
  </si>
  <si>
    <t>6. Прочие</t>
  </si>
  <si>
    <r>
      <t xml:space="preserve">Фактическая энергосбытовая программа за  </t>
    </r>
    <r>
      <rPr>
        <b/>
        <sz val="12"/>
        <color indexed="18"/>
        <rFont val="Times New Roman"/>
        <family val="1"/>
      </rPr>
      <t>ЯНВАРЬ - АВГУСТ   2010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</si>
</sst>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;\-0.00"/>
    <numFmt numFmtId="165" formatCode="#,##0.00_);\-#,##0.00"/>
    <numFmt numFmtId="166" formatCode="_-* #,##0.0_р_._-;\-* #,##0.0_р_._-;_-* &quot;-&quot;??_р_._-;_-@_-"/>
    <numFmt numFmtId="167" formatCode="_-* #,##0_р_._-;\-* #,##0_р_._-;_-* &quot;-&quot;??_р_._-;_-@_-"/>
    <numFmt numFmtId="168" formatCode="#,##0.0"/>
    <numFmt numFmtId="169" formatCode="#,##0_ ;[Red]\-#,##0\ "/>
    <numFmt numFmtId="170" formatCode="&quot;$&quot;#,##0_);[Red]\(&quot;$&quot;#,##0\)"/>
    <numFmt numFmtId="171" formatCode="General_)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12"/>
      <color indexed="8"/>
      <name val="Times New Roman"/>
      <family val="0"/>
    </font>
    <font>
      <sz val="8.05"/>
      <color indexed="8"/>
      <name val="Times New Roman"/>
      <family val="0"/>
    </font>
    <font>
      <b/>
      <sz val="8.05"/>
      <color indexed="8"/>
      <name val="Times New Roman"/>
      <family val="1"/>
    </font>
    <font>
      <sz val="8"/>
      <name val="MS Sans Serif"/>
      <family val="2"/>
    </font>
    <font>
      <b/>
      <sz val="8"/>
      <color indexed="58"/>
      <name val="Times New Roman"/>
      <family val="1"/>
    </font>
    <font>
      <sz val="10"/>
      <color indexed="62"/>
      <name val="MS Sans Serif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MS Sans Serif"/>
      <family val="2"/>
    </font>
    <font>
      <sz val="9"/>
      <color indexed="8"/>
      <name val="Times New Roman"/>
      <family val="1"/>
    </font>
    <font>
      <sz val="9"/>
      <color indexed="56"/>
      <name val="Times New Roman"/>
      <family val="1"/>
    </font>
    <font>
      <b/>
      <sz val="10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MS Sans Serif"/>
      <family val="2"/>
    </font>
    <font>
      <sz val="10"/>
      <color indexed="18"/>
      <name val="Times New Roman"/>
      <family val="1"/>
    </font>
    <font>
      <sz val="10"/>
      <color indexed="18"/>
      <name val="MS Sans Serif"/>
      <family val="2"/>
    </font>
    <font>
      <b/>
      <sz val="12"/>
      <color indexed="1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9"/>
      <name val="Arial Cyr"/>
      <family val="0"/>
    </font>
    <font>
      <sz val="8"/>
      <name val="Times New Roman"/>
      <family val="1"/>
    </font>
    <font>
      <sz val="16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9.5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HelvDL"/>
      <family val="0"/>
    </font>
    <font>
      <sz val="9"/>
      <name val="HelvDL"/>
      <family val="0"/>
    </font>
    <font>
      <sz val="10"/>
      <name val="NTHarmonica"/>
      <family val="0"/>
    </font>
    <font>
      <b/>
      <sz val="10"/>
      <color indexed="8"/>
      <name val="Times New Roman"/>
      <family val="1"/>
    </font>
    <font>
      <b/>
      <u val="doub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3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23" fillId="0" borderId="0" applyBorder="0">
      <alignment/>
      <protection/>
    </xf>
    <xf numFmtId="0" fontId="23" fillId="0" borderId="0" applyBorder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3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52" fillId="11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171" fontId="23" fillId="0" borderId="1">
      <alignment/>
      <protection locked="0"/>
    </xf>
    <xf numFmtId="0" fontId="53" fillId="7" borderId="2" applyNumberFormat="0" applyAlignment="0" applyProtection="0"/>
    <xf numFmtId="0" fontId="54" fillId="15" borderId="3" applyNumberFormat="0" applyAlignment="0" applyProtection="0"/>
    <xf numFmtId="0" fontId="55" fillId="15" borderId="2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7" applyBorder="0">
      <alignment horizontal="center" vertical="center" wrapText="1"/>
      <protection/>
    </xf>
    <xf numFmtId="171" fontId="41" fillId="6" borderId="1">
      <alignment/>
      <protection/>
    </xf>
    <xf numFmtId="4" fontId="42" fillId="7" borderId="8" applyBorder="0">
      <alignment horizontal="right"/>
      <protection/>
    </xf>
    <xf numFmtId="0" fontId="59" fillId="0" borderId="9" applyNumberFormat="0" applyFill="0" applyAlignment="0" applyProtection="0"/>
    <xf numFmtId="0" fontId="60" fillId="16" borderId="10" applyNumberFormat="0" applyAlignment="0" applyProtection="0"/>
    <xf numFmtId="0" fontId="43" fillId="17" borderId="0" applyFill="0">
      <alignment wrapText="1"/>
      <protection/>
    </xf>
    <xf numFmtId="0" fontId="44" fillId="0" borderId="0">
      <alignment horizontal="center" vertical="top" wrapText="1"/>
      <protection/>
    </xf>
    <xf numFmtId="0" fontId="45" fillId="0" borderId="0">
      <alignment horizontal="center" vertical="center" wrapText="1"/>
      <protection/>
    </xf>
    <xf numFmtId="0" fontId="61" fillId="0" borderId="0" applyNumberFormat="0" applyFill="0" applyBorder="0" applyAlignment="0" applyProtection="0"/>
    <xf numFmtId="0" fontId="62" fillId="7" borderId="0" applyNumberFormat="0" applyBorder="0" applyAlignment="0" applyProtection="0"/>
    <xf numFmtId="0" fontId="46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21" fillId="0" borderId="0" applyNumberFormat="0" applyFill="0" applyBorder="0" applyAlignment="0" applyProtection="0"/>
    <xf numFmtId="0" fontId="47" fillId="0" borderId="0">
      <alignment vertical="top" wrapText="1"/>
      <protection/>
    </xf>
    <xf numFmtId="0" fontId="63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1" fillId="0" borderId="0" applyFont="0" applyFill="0" applyBorder="0" applyAlignment="0" applyProtection="0"/>
    <xf numFmtId="0" fontId="65" fillId="0" borderId="12" applyNumberFormat="0" applyFill="0" applyAlignment="0" applyProtection="0"/>
    <xf numFmtId="0" fontId="35" fillId="0" borderId="0">
      <alignment/>
      <protection/>
    </xf>
    <xf numFmtId="0" fontId="65" fillId="0" borderId="0" applyNumberFormat="0" applyFill="0" applyBorder="0" applyAlignment="0" applyProtection="0"/>
    <xf numFmtId="49" fontId="43" fillId="0" borderId="0">
      <alignment horizontal="center"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42" fillId="17" borderId="0" applyFont="0" applyBorder="0">
      <alignment horizontal="right"/>
      <protection/>
    </xf>
    <xf numFmtId="4" fontId="42" fillId="17" borderId="13" applyBorder="0">
      <alignment horizontal="right"/>
      <protection/>
    </xf>
    <xf numFmtId="4" fontId="42" fillId="5" borderId="14" applyBorder="0">
      <alignment horizontal="right"/>
      <protection/>
    </xf>
    <xf numFmtId="0" fontId="66" fillId="6" borderId="0" applyNumberFormat="0" applyBorder="0" applyAlignment="0" applyProtection="0"/>
  </cellStyleXfs>
  <cellXfs count="21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7" fontId="0" fillId="0" borderId="0" xfId="0" applyNumberFormat="1" applyFill="1" applyBorder="1" applyAlignment="1" applyProtection="1">
      <alignment/>
      <protection/>
    </xf>
    <xf numFmtId="0" fontId="4" fillId="0" borderId="8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/>
      <protection/>
    </xf>
    <xf numFmtId="167" fontId="8" fillId="0" borderId="8" xfId="91" applyNumberFormat="1" applyFont="1" applyBorder="1" applyAlignment="1">
      <alignment horizontal="right" vertical="center"/>
    </xf>
    <xf numFmtId="167" fontId="0" fillId="0" borderId="8" xfId="91" applyNumberFormat="1" applyFont="1" applyFill="1" applyBorder="1" applyAlignment="1" applyProtection="1">
      <alignment/>
      <protection/>
    </xf>
    <xf numFmtId="167" fontId="9" fillId="5" borderId="8" xfId="91" applyNumberFormat="1" applyFont="1" applyFill="1" applyBorder="1" applyAlignment="1">
      <alignment horizontal="right" vertical="center"/>
    </xf>
    <xf numFmtId="167" fontId="10" fillId="5" borderId="8" xfId="91" applyNumberFormat="1" applyFont="1" applyFill="1" applyBorder="1" applyAlignment="1">
      <alignment horizontal="right" vertical="center"/>
    </xf>
    <xf numFmtId="9" fontId="10" fillId="5" borderId="8" xfId="84" applyFont="1" applyFill="1" applyBorder="1" applyAlignment="1">
      <alignment horizontal="center" vertical="center"/>
    </xf>
    <xf numFmtId="167" fontId="11" fillId="5" borderId="8" xfId="91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3" fillId="0" borderId="8" xfId="0" applyNumberFormat="1" applyFont="1" applyFill="1" applyBorder="1" applyAlignment="1" applyProtection="1">
      <alignment/>
      <protection/>
    </xf>
    <xf numFmtId="0" fontId="12" fillId="0" borderId="8" xfId="0" applyNumberFormat="1" applyFont="1" applyFill="1" applyBorder="1" applyAlignment="1" applyProtection="1">
      <alignment/>
      <protection/>
    </xf>
    <xf numFmtId="0" fontId="14" fillId="5" borderId="8" xfId="0" applyNumberFormat="1" applyFont="1" applyFill="1" applyBorder="1" applyAlignment="1" applyProtection="1">
      <alignment vertical="center"/>
      <protection/>
    </xf>
    <xf numFmtId="167" fontId="14" fillId="5" borderId="8" xfId="91" applyNumberFormat="1" applyFont="1" applyFill="1" applyBorder="1" applyAlignment="1">
      <alignment horizontal="right" vertical="center"/>
    </xf>
    <xf numFmtId="167" fontId="15" fillId="5" borderId="8" xfId="91" applyNumberFormat="1" applyFont="1" applyFill="1" applyBorder="1" applyAlignment="1">
      <alignment horizontal="right" vertical="center"/>
    </xf>
    <xf numFmtId="9" fontId="15" fillId="5" borderId="8" xfId="84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 applyProtection="1">
      <alignment/>
      <protection/>
    </xf>
    <xf numFmtId="167" fontId="16" fillId="0" borderId="8" xfId="91" applyNumberFormat="1" applyFont="1" applyFill="1" applyBorder="1" applyAlignment="1" applyProtection="1">
      <alignment/>
      <protection/>
    </xf>
    <xf numFmtId="167" fontId="14" fillId="0" borderId="8" xfId="91" applyNumberFormat="1" applyFont="1" applyBorder="1" applyAlignment="1">
      <alignment horizontal="right" vertical="center"/>
    </xf>
    <xf numFmtId="167" fontId="16" fillId="5" borderId="8" xfId="91" applyNumberFormat="1" applyFont="1" applyFill="1" applyBorder="1" applyAlignment="1" applyProtection="1">
      <alignment/>
      <protection/>
    </xf>
    <xf numFmtId="167" fontId="17" fillId="0" borderId="8" xfId="91" applyNumberFormat="1" applyFont="1" applyBorder="1" applyAlignment="1">
      <alignment horizontal="right" vertical="center"/>
    </xf>
    <xf numFmtId="0" fontId="18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7" fontId="8" fillId="0" borderId="8" xfId="91" applyNumberFormat="1" applyFont="1" applyFill="1" applyBorder="1" applyAlignment="1">
      <alignment horizontal="right" vertical="center"/>
    </xf>
    <xf numFmtId="167" fontId="22" fillId="0" borderId="8" xfId="9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167" fontId="8" fillId="0" borderId="19" xfId="91" applyNumberFormat="1" applyFont="1" applyBorder="1" applyAlignment="1">
      <alignment horizontal="right" vertical="center"/>
    </xf>
    <xf numFmtId="167" fontId="8" fillId="0" borderId="19" xfId="91" applyNumberFormat="1" applyFont="1" applyFill="1" applyBorder="1" applyAlignment="1">
      <alignment horizontal="right" vertical="center"/>
    </xf>
    <xf numFmtId="167" fontId="9" fillId="5" borderId="19" xfId="91" applyNumberFormat="1" applyFont="1" applyFill="1" applyBorder="1" applyAlignment="1">
      <alignment horizontal="right" vertical="center"/>
    </xf>
    <xf numFmtId="167" fontId="10" fillId="5" borderId="19" xfId="91" applyNumberFormat="1" applyFont="1" applyFill="1" applyBorder="1" applyAlignment="1">
      <alignment horizontal="right" vertical="center"/>
    </xf>
    <xf numFmtId="9" fontId="10" fillId="5" borderId="19" xfId="84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168" fontId="24" fillId="0" borderId="0" xfId="76" applyNumberFormat="1" applyFont="1" applyFill="1" applyProtection="1">
      <alignment/>
      <protection/>
    </xf>
    <xf numFmtId="0" fontId="25" fillId="0" borderId="0" xfId="76" applyFont="1" applyProtection="1">
      <alignment/>
      <protection/>
    </xf>
    <xf numFmtId="0" fontId="27" fillId="0" borderId="0" xfId="76" applyFont="1" applyProtection="1">
      <alignment/>
      <protection/>
    </xf>
    <xf numFmtId="0" fontId="26" fillId="0" borderId="0" xfId="76" applyFont="1" applyProtection="1">
      <alignment/>
      <protection/>
    </xf>
    <xf numFmtId="0" fontId="28" fillId="0" borderId="0" xfId="76" applyFont="1" applyProtection="1">
      <alignment/>
      <protection/>
    </xf>
    <xf numFmtId="3" fontId="29" fillId="0" borderId="0" xfId="76" applyNumberFormat="1" applyFont="1" applyProtection="1">
      <alignment/>
      <protection/>
    </xf>
    <xf numFmtId="3" fontId="25" fillId="0" borderId="0" xfId="76" applyNumberFormat="1" applyFont="1" applyProtection="1">
      <alignment/>
      <protection/>
    </xf>
    <xf numFmtId="3" fontId="29" fillId="0" borderId="0" xfId="76" applyNumberFormat="1" applyFont="1" applyProtection="1">
      <alignment/>
      <protection locked="0"/>
    </xf>
    <xf numFmtId="3" fontId="25" fillId="0" borderId="20" xfId="76" applyNumberFormat="1" applyFont="1" applyFill="1" applyBorder="1" applyAlignment="1" applyProtection="1">
      <alignment horizontal="center" vertical="center"/>
      <protection/>
    </xf>
    <xf numFmtId="3" fontId="25" fillId="0" borderId="21" xfId="76" applyNumberFormat="1" applyFont="1" applyFill="1" applyBorder="1" applyAlignment="1" applyProtection="1">
      <alignment horizontal="center" vertical="center"/>
      <protection/>
    </xf>
    <xf numFmtId="3" fontId="25" fillId="0" borderId="21" xfId="76" applyNumberFormat="1" applyFont="1" applyBorder="1" applyAlignment="1" applyProtection="1">
      <alignment horizontal="center" vertical="center"/>
      <protection/>
    </xf>
    <xf numFmtId="3" fontId="25" fillId="0" borderId="22" xfId="76" applyNumberFormat="1" applyFont="1" applyBorder="1" applyAlignment="1" applyProtection="1">
      <alignment horizontal="center" vertical="center"/>
      <protection/>
    </xf>
    <xf numFmtId="3" fontId="25" fillId="0" borderId="23" xfId="76" applyNumberFormat="1" applyFont="1" applyFill="1" applyBorder="1" applyAlignment="1" applyProtection="1">
      <alignment horizontal="center" vertical="center"/>
      <protection locked="0"/>
    </xf>
    <xf numFmtId="3" fontId="25" fillId="0" borderId="24" xfId="76" applyNumberFormat="1" applyFont="1" applyFill="1" applyBorder="1" applyAlignment="1" applyProtection="1">
      <alignment horizontal="center" vertical="center"/>
      <protection locked="0"/>
    </xf>
    <xf numFmtId="3" fontId="25" fillId="0" borderId="25" xfId="76" applyNumberFormat="1" applyFont="1" applyBorder="1" applyAlignment="1" applyProtection="1">
      <alignment horizontal="center" wrapText="1"/>
      <protection/>
    </xf>
    <xf numFmtId="3" fontId="25" fillId="0" borderId="8" xfId="76" applyNumberFormat="1" applyFont="1" applyBorder="1" applyAlignment="1" applyProtection="1">
      <alignment horizontal="center" wrapText="1"/>
      <protection/>
    </xf>
    <xf numFmtId="3" fontId="25" fillId="0" borderId="26" xfId="76" applyNumberFormat="1" applyFont="1" applyBorder="1" applyAlignment="1" applyProtection="1">
      <alignment horizontal="center" wrapText="1"/>
      <protection/>
    </xf>
    <xf numFmtId="3" fontId="25" fillId="0" borderId="27" xfId="76" applyNumberFormat="1" applyFont="1" applyBorder="1" applyAlignment="1" applyProtection="1">
      <alignment horizontal="center" wrapText="1"/>
      <protection/>
    </xf>
    <xf numFmtId="3" fontId="25" fillId="0" borderId="28" xfId="76" applyNumberFormat="1" applyFont="1" applyBorder="1" applyAlignment="1" applyProtection="1">
      <alignment horizontal="center" vertical="center"/>
      <protection/>
    </xf>
    <xf numFmtId="3" fontId="25" fillId="0" borderId="15" xfId="76" applyNumberFormat="1" applyFont="1" applyBorder="1" applyAlignment="1" applyProtection="1">
      <alignment horizontal="center" vertical="center"/>
      <protection/>
    </xf>
    <xf numFmtId="3" fontId="25" fillId="0" borderId="15" xfId="76" applyNumberFormat="1" applyFont="1" applyBorder="1" applyAlignment="1" applyProtection="1">
      <alignment horizontal="center" vertical="center" wrapText="1"/>
      <protection/>
    </xf>
    <xf numFmtId="3" fontId="25" fillId="0" borderId="29" xfId="76" applyNumberFormat="1" applyFont="1" applyBorder="1" applyAlignment="1" applyProtection="1">
      <alignment horizontal="center" vertical="center"/>
      <protection/>
    </xf>
    <xf numFmtId="3" fontId="25" fillId="0" borderId="30" xfId="76" applyNumberFormat="1" applyFont="1" applyBorder="1" applyAlignment="1" applyProtection="1">
      <alignment horizontal="center" vertical="center"/>
      <protection/>
    </xf>
    <xf numFmtId="3" fontId="32" fillId="0" borderId="31" xfId="76" applyNumberFormat="1" applyFont="1" applyFill="1" applyBorder="1" applyProtection="1">
      <alignment/>
      <protection/>
    </xf>
    <xf numFmtId="3" fontId="32" fillId="17" borderId="32" xfId="76" applyNumberFormat="1" applyFont="1" applyFill="1" applyBorder="1" applyAlignment="1" applyProtection="1">
      <alignment horizontal="right" vertical="center"/>
      <protection/>
    </xf>
    <xf numFmtId="169" fontId="32" fillId="17" borderId="32" xfId="76" applyNumberFormat="1" applyFont="1" applyFill="1" applyBorder="1" applyAlignment="1" applyProtection="1">
      <alignment horizontal="right" vertical="center"/>
      <protection/>
    </xf>
    <xf numFmtId="3" fontId="32" fillId="17" borderId="32" xfId="76" applyNumberFormat="1" applyFont="1" applyFill="1" applyBorder="1" applyProtection="1">
      <alignment/>
      <protection/>
    </xf>
    <xf numFmtId="3" fontId="32" fillId="17" borderId="33" xfId="76" applyNumberFormat="1" applyFont="1" applyFill="1" applyBorder="1" applyAlignment="1" applyProtection="1">
      <alignment horizontal="right" vertical="center"/>
      <protection/>
    </xf>
    <xf numFmtId="3" fontId="32" fillId="17" borderId="13" xfId="76" applyNumberFormat="1" applyFont="1" applyFill="1" applyBorder="1" applyAlignment="1" applyProtection="1">
      <alignment horizontal="right" vertical="center"/>
      <protection/>
    </xf>
    <xf numFmtId="3" fontId="32" fillId="17" borderId="34" xfId="76" applyNumberFormat="1" applyFont="1" applyFill="1" applyBorder="1" applyAlignment="1" applyProtection="1">
      <alignment horizontal="right" vertical="center"/>
      <protection/>
    </xf>
    <xf numFmtId="3" fontId="32" fillId="17" borderId="14" xfId="76" applyNumberFormat="1" applyFont="1" applyFill="1" applyBorder="1" applyAlignment="1" applyProtection="1">
      <alignment horizontal="right" vertical="center"/>
      <protection/>
    </xf>
    <xf numFmtId="169" fontId="25" fillId="0" borderId="35" xfId="76" applyNumberFormat="1" applyFont="1" applyBorder="1" applyProtection="1">
      <alignment/>
      <protection/>
    </xf>
    <xf numFmtId="3" fontId="32" fillId="0" borderId="31" xfId="76" applyNumberFormat="1" applyFont="1" applyFill="1" applyBorder="1" applyAlignment="1" applyProtection="1">
      <alignment wrapText="1"/>
      <protection/>
    </xf>
    <xf numFmtId="3" fontId="32" fillId="17" borderId="31" xfId="76" applyNumberFormat="1" applyFont="1" applyFill="1" applyBorder="1" applyAlignment="1" applyProtection="1">
      <alignment horizontal="right" vertical="center"/>
      <protection/>
    </xf>
    <xf numFmtId="169" fontId="25" fillId="0" borderId="36" xfId="76" applyNumberFormat="1" applyFont="1" applyBorder="1" applyProtection="1">
      <alignment/>
      <protection/>
    </xf>
    <xf numFmtId="3" fontId="25" fillId="0" borderId="25" xfId="76" applyNumberFormat="1" applyFont="1" applyFill="1" applyBorder="1" applyProtection="1">
      <alignment/>
      <protection/>
    </xf>
    <xf numFmtId="3" fontId="25" fillId="17" borderId="32" xfId="76" applyNumberFormat="1" applyFont="1" applyFill="1" applyBorder="1" applyAlignment="1" applyProtection="1">
      <alignment horizontal="right"/>
      <protection/>
    </xf>
    <xf numFmtId="169" fontId="25" fillId="17" borderId="32" xfId="76" applyNumberFormat="1" applyFont="1" applyFill="1" applyBorder="1" applyAlignment="1" applyProtection="1">
      <alignment horizontal="right"/>
      <protection/>
    </xf>
    <xf numFmtId="3" fontId="25" fillId="17" borderId="8" xfId="76" applyNumberFormat="1" applyFont="1" applyFill="1" applyBorder="1" applyProtection="1">
      <alignment/>
      <protection/>
    </xf>
    <xf numFmtId="3" fontId="25" fillId="17" borderId="33" xfId="76" applyNumberFormat="1" applyFont="1" applyFill="1" applyBorder="1" applyAlignment="1" applyProtection="1">
      <alignment horizontal="right"/>
      <protection/>
    </xf>
    <xf numFmtId="3" fontId="25" fillId="17" borderId="31" xfId="76" applyNumberFormat="1" applyFont="1" applyFill="1" applyBorder="1" applyAlignment="1" applyProtection="1">
      <alignment horizontal="right"/>
      <protection/>
    </xf>
    <xf numFmtId="3" fontId="25" fillId="17" borderId="8" xfId="76" applyNumberFormat="1" applyFont="1" applyFill="1" applyBorder="1" applyAlignment="1" applyProtection="1">
      <alignment horizontal="right"/>
      <protection/>
    </xf>
    <xf numFmtId="169" fontId="25" fillId="17" borderId="8" xfId="76" applyNumberFormat="1" applyFont="1" applyFill="1" applyBorder="1" applyAlignment="1" applyProtection="1">
      <alignment horizontal="right"/>
      <protection/>
    </xf>
    <xf numFmtId="3" fontId="25" fillId="17" borderId="27" xfId="76" applyNumberFormat="1" applyFont="1" applyFill="1" applyBorder="1" applyAlignment="1" applyProtection="1">
      <alignment horizontal="right"/>
      <protection/>
    </xf>
    <xf numFmtId="3" fontId="25" fillId="17" borderId="25" xfId="76" applyNumberFormat="1" applyFont="1" applyFill="1" applyBorder="1" applyAlignment="1" applyProtection="1">
      <alignment horizontal="right"/>
      <protection/>
    </xf>
    <xf numFmtId="3" fontId="25" fillId="0" borderId="8" xfId="76" applyNumberFormat="1" applyFont="1" applyFill="1" applyBorder="1" applyAlignment="1" applyProtection="1">
      <alignment horizontal="right"/>
      <protection locked="0"/>
    </xf>
    <xf numFmtId="169" fontId="25" fillId="0" borderId="8" xfId="76" applyNumberFormat="1" applyFont="1" applyFill="1" applyBorder="1" applyAlignment="1" applyProtection="1">
      <alignment horizontal="right"/>
      <protection locked="0"/>
    </xf>
    <xf numFmtId="3" fontId="25" fillId="17" borderId="26" xfId="76" applyNumberFormat="1" applyFont="1" applyFill="1" applyBorder="1" applyAlignment="1" applyProtection="1">
      <alignment horizontal="right"/>
      <protection/>
    </xf>
    <xf numFmtId="169" fontId="25" fillId="17" borderId="8" xfId="76" applyNumberFormat="1" applyFont="1" applyFill="1" applyBorder="1" applyProtection="1">
      <alignment/>
      <protection/>
    </xf>
    <xf numFmtId="169" fontId="25" fillId="17" borderId="27" xfId="76" applyNumberFormat="1" applyFont="1" applyFill="1" applyBorder="1" applyProtection="1">
      <alignment/>
      <protection/>
    </xf>
    <xf numFmtId="3" fontId="22" fillId="0" borderId="8" xfId="76" applyNumberFormat="1" applyFont="1" applyFill="1" applyBorder="1" applyAlignment="1" applyProtection="1">
      <alignment horizontal="right"/>
      <protection locked="0"/>
    </xf>
    <xf numFmtId="169" fontId="22" fillId="0" borderId="8" xfId="76" applyNumberFormat="1" applyFont="1" applyFill="1" applyBorder="1" applyAlignment="1" applyProtection="1">
      <alignment horizontal="right"/>
      <protection locked="0"/>
    </xf>
    <xf numFmtId="169" fontId="25" fillId="0" borderId="36" xfId="76" applyNumberFormat="1" applyFont="1" applyFill="1" applyBorder="1" applyProtection="1">
      <alignment/>
      <protection/>
    </xf>
    <xf numFmtId="169" fontId="25" fillId="17" borderId="25" xfId="76" applyNumberFormat="1" applyFont="1" applyFill="1" applyBorder="1" applyAlignment="1" applyProtection="1">
      <alignment horizontal="right"/>
      <protection/>
    </xf>
    <xf numFmtId="169" fontId="25" fillId="17" borderId="27" xfId="76" applyNumberFormat="1" applyFont="1" applyFill="1" applyBorder="1" applyAlignment="1" applyProtection="1">
      <alignment horizontal="right"/>
      <protection/>
    </xf>
    <xf numFmtId="3" fontId="32" fillId="0" borderId="37" xfId="76" applyNumberFormat="1" applyFont="1" applyFill="1" applyBorder="1" applyProtection="1">
      <alignment/>
      <protection/>
    </xf>
    <xf numFmtId="3" fontId="32" fillId="17" borderId="38" xfId="76" applyNumberFormat="1" applyFont="1" applyFill="1" applyBorder="1" applyAlignment="1" applyProtection="1">
      <alignment horizontal="right"/>
      <protection/>
    </xf>
    <xf numFmtId="169" fontId="32" fillId="17" borderId="38" xfId="76" applyNumberFormat="1" applyFont="1" applyFill="1" applyBorder="1" applyAlignment="1" applyProtection="1">
      <alignment horizontal="right"/>
      <protection/>
    </xf>
    <xf numFmtId="3" fontId="32" fillId="17" borderId="39" xfId="76" applyNumberFormat="1" applyFont="1" applyFill="1" applyBorder="1" applyAlignment="1" applyProtection="1">
      <alignment horizontal="right"/>
      <protection/>
    </xf>
    <xf numFmtId="3" fontId="32" fillId="17" borderId="37" xfId="76" applyNumberFormat="1" applyFont="1" applyFill="1" applyBorder="1" applyAlignment="1" applyProtection="1">
      <alignment horizontal="right"/>
      <protection/>
    </xf>
    <xf numFmtId="3" fontId="25" fillId="0" borderId="37" xfId="76" applyNumberFormat="1" applyFont="1" applyFill="1" applyBorder="1" applyProtection="1">
      <alignment/>
      <protection/>
    </xf>
    <xf numFmtId="3" fontId="25" fillId="17" borderId="38" xfId="76" applyNumberFormat="1" applyFont="1" applyFill="1" applyBorder="1" applyAlignment="1" applyProtection="1">
      <alignment horizontal="right"/>
      <protection/>
    </xf>
    <xf numFmtId="169" fontId="25" fillId="17" borderId="38" xfId="76" applyNumberFormat="1" applyFont="1" applyFill="1" applyBorder="1" applyAlignment="1" applyProtection="1">
      <alignment horizontal="right"/>
      <protection/>
    </xf>
    <xf numFmtId="3" fontId="25" fillId="17" borderId="38" xfId="76" applyNumberFormat="1" applyFont="1" applyFill="1" applyBorder="1" applyProtection="1">
      <alignment/>
      <protection/>
    </xf>
    <xf numFmtId="3" fontId="25" fillId="17" borderId="40" xfId="76" applyNumberFormat="1" applyFont="1" applyFill="1" applyBorder="1" applyAlignment="1" applyProtection="1">
      <alignment horizontal="right"/>
      <protection/>
    </xf>
    <xf numFmtId="3" fontId="25" fillId="17" borderId="39" xfId="76" applyNumberFormat="1" applyFont="1" applyFill="1" applyBorder="1" applyAlignment="1" applyProtection="1">
      <alignment horizontal="right"/>
      <protection/>
    </xf>
    <xf numFmtId="3" fontId="25" fillId="17" borderId="37" xfId="76" applyNumberFormat="1" applyFont="1" applyFill="1" applyBorder="1" applyAlignment="1" applyProtection="1">
      <alignment horizontal="right"/>
      <protection/>
    </xf>
    <xf numFmtId="4" fontId="22" fillId="0" borderId="25" xfId="76" applyNumberFormat="1" applyFont="1" applyFill="1" applyBorder="1" applyProtection="1">
      <alignment/>
      <protection/>
    </xf>
    <xf numFmtId="3" fontId="25" fillId="0" borderId="38" xfId="76" applyNumberFormat="1" applyFont="1" applyFill="1" applyBorder="1" applyAlignment="1" applyProtection="1">
      <alignment horizontal="right"/>
      <protection locked="0"/>
    </xf>
    <xf numFmtId="0" fontId="8" fillId="15" borderId="25" xfId="77" applyFont="1" applyFill="1" applyBorder="1" applyAlignment="1" applyProtection="1">
      <alignment horizontal="left" vertical="top" wrapText="1"/>
      <protection/>
    </xf>
    <xf numFmtId="0" fontId="8" fillId="0" borderId="25" xfId="77" applyFont="1" applyFill="1" applyBorder="1" applyAlignment="1" applyProtection="1">
      <alignment horizontal="left" vertical="top" wrapText="1"/>
      <protection/>
    </xf>
    <xf numFmtId="3" fontId="25" fillId="0" borderId="0" xfId="76" applyNumberFormat="1" applyFont="1" applyFill="1" applyProtection="1">
      <alignment/>
      <protection/>
    </xf>
    <xf numFmtId="0" fontId="8" fillId="0" borderId="8" xfId="77" applyFont="1" applyFill="1" applyBorder="1" applyAlignment="1" applyProtection="1">
      <alignment horizontal="left" vertical="top" wrapText="1"/>
      <protection/>
    </xf>
    <xf numFmtId="4" fontId="22" fillId="0" borderId="30" xfId="76" applyNumberFormat="1" applyFont="1" applyFill="1" applyBorder="1" applyProtection="1">
      <alignment/>
      <protection/>
    </xf>
    <xf numFmtId="3" fontId="25" fillId="0" borderId="15" xfId="76" applyNumberFormat="1" applyFont="1" applyFill="1" applyBorder="1" applyAlignment="1" applyProtection="1">
      <alignment horizontal="right"/>
      <protection locked="0"/>
    </xf>
    <xf numFmtId="3" fontId="25" fillId="17" borderId="15" xfId="76" applyNumberFormat="1" applyFont="1" applyFill="1" applyBorder="1" applyAlignment="1" applyProtection="1">
      <alignment horizontal="right"/>
      <protection/>
    </xf>
    <xf numFmtId="169" fontId="25" fillId="0" borderId="15" xfId="76" applyNumberFormat="1" applyFont="1" applyFill="1" applyBorder="1" applyAlignment="1" applyProtection="1">
      <alignment horizontal="right"/>
      <protection locked="0"/>
    </xf>
    <xf numFmtId="169" fontId="25" fillId="17" borderId="15" xfId="76" applyNumberFormat="1" applyFont="1" applyFill="1" applyBorder="1" applyAlignment="1" applyProtection="1">
      <alignment horizontal="right"/>
      <protection/>
    </xf>
    <xf numFmtId="3" fontId="25" fillId="17" borderId="15" xfId="76" applyNumberFormat="1" applyFont="1" applyFill="1" applyBorder="1" applyProtection="1">
      <alignment/>
      <protection/>
    </xf>
    <xf numFmtId="3" fontId="25" fillId="17" borderId="29" xfId="76" applyNumberFormat="1" applyFont="1" applyFill="1" applyBorder="1" applyAlignment="1" applyProtection="1">
      <alignment horizontal="right"/>
      <protection/>
    </xf>
    <xf numFmtId="169" fontId="25" fillId="17" borderId="15" xfId="76" applyNumberFormat="1" applyFont="1" applyFill="1" applyBorder="1" applyProtection="1">
      <alignment/>
      <protection/>
    </xf>
    <xf numFmtId="169" fontId="25" fillId="17" borderId="29" xfId="76" applyNumberFormat="1" applyFont="1" applyFill="1" applyBorder="1" applyProtection="1">
      <alignment/>
      <protection/>
    </xf>
    <xf numFmtId="169" fontId="25" fillId="0" borderId="41" xfId="76" applyNumberFormat="1" applyFont="1" applyBorder="1" applyProtection="1">
      <alignment/>
      <protection/>
    </xf>
    <xf numFmtId="3" fontId="25" fillId="0" borderId="0" xfId="76" applyNumberFormat="1" applyFont="1" applyFill="1" applyBorder="1" applyProtection="1">
      <alignment/>
      <protection/>
    </xf>
    <xf numFmtId="3" fontId="25" fillId="0" borderId="0" xfId="76" applyNumberFormat="1" applyFont="1" applyFill="1" applyBorder="1" applyAlignment="1" applyProtection="1">
      <alignment horizontal="right"/>
      <protection/>
    </xf>
    <xf numFmtId="169" fontId="25" fillId="0" borderId="0" xfId="76" applyNumberFormat="1" applyFont="1" applyFill="1" applyBorder="1" applyAlignment="1" applyProtection="1">
      <alignment horizontal="right"/>
      <protection/>
    </xf>
    <xf numFmtId="169" fontId="32" fillId="0" borderId="0" xfId="76" applyNumberFormat="1" applyFont="1" applyFill="1" applyBorder="1" applyAlignment="1" applyProtection="1">
      <alignment horizontal="right"/>
      <protection/>
    </xf>
    <xf numFmtId="3" fontId="32" fillId="0" borderId="0" xfId="76" applyNumberFormat="1" applyFont="1" applyFill="1" applyBorder="1" applyProtection="1">
      <alignment/>
      <protection/>
    </xf>
    <xf numFmtId="3" fontId="32" fillId="0" borderId="0" xfId="76" applyNumberFormat="1" applyFont="1" applyFill="1" applyBorder="1" applyAlignment="1" applyProtection="1">
      <alignment horizontal="right"/>
      <protection/>
    </xf>
    <xf numFmtId="3" fontId="32" fillId="0" borderId="13" xfId="76" applyNumberFormat="1" applyFont="1" applyFill="1" applyBorder="1" applyProtection="1">
      <alignment/>
      <protection/>
    </xf>
    <xf numFmtId="3" fontId="32" fillId="17" borderId="34" xfId="76" applyNumberFormat="1" applyFont="1" applyFill="1" applyBorder="1" applyAlignment="1" applyProtection="1">
      <alignment horizontal="right"/>
      <protection/>
    </xf>
    <xf numFmtId="3" fontId="25" fillId="17" borderId="34" xfId="76" applyNumberFormat="1" applyFont="1" applyFill="1" applyBorder="1" applyAlignment="1" applyProtection="1">
      <alignment horizontal="right"/>
      <protection/>
    </xf>
    <xf numFmtId="169" fontId="32" fillId="17" borderId="34" xfId="76" applyNumberFormat="1" applyFont="1" applyFill="1" applyBorder="1" applyAlignment="1" applyProtection="1">
      <alignment horizontal="right"/>
      <protection/>
    </xf>
    <xf numFmtId="3" fontId="25" fillId="17" borderId="34" xfId="76" applyNumberFormat="1" applyFont="1" applyFill="1" applyBorder="1" applyProtection="1">
      <alignment/>
      <protection/>
    </xf>
    <xf numFmtId="3" fontId="25" fillId="17" borderId="14" xfId="76" applyNumberFormat="1" applyFont="1" applyFill="1" applyBorder="1" applyAlignment="1" applyProtection="1">
      <alignment horizontal="right"/>
      <protection/>
    </xf>
    <xf numFmtId="3" fontId="32" fillId="17" borderId="13" xfId="76" applyNumberFormat="1" applyFont="1" applyFill="1" applyBorder="1" applyAlignment="1" applyProtection="1">
      <alignment horizontal="right"/>
      <protection/>
    </xf>
    <xf numFmtId="3" fontId="32" fillId="17" borderId="14" xfId="76" applyNumberFormat="1" applyFont="1" applyFill="1" applyBorder="1" applyAlignment="1" applyProtection="1">
      <alignment horizontal="right"/>
      <protection/>
    </xf>
    <xf numFmtId="3" fontId="32" fillId="0" borderId="42" xfId="76" applyNumberFormat="1" applyFont="1" applyFill="1" applyBorder="1" applyAlignment="1" applyProtection="1">
      <alignment horizontal="right"/>
      <protection/>
    </xf>
    <xf numFmtId="3" fontId="34" fillId="15" borderId="25" xfId="77" applyNumberFormat="1" applyFont="1" applyFill="1" applyBorder="1" applyAlignment="1" applyProtection="1">
      <alignment horizontal="left" vertical="top" wrapText="1"/>
      <protection/>
    </xf>
    <xf numFmtId="3" fontId="32" fillId="17" borderId="8" xfId="76" applyNumberFormat="1" applyFont="1" applyFill="1" applyBorder="1" applyAlignment="1" applyProtection="1">
      <alignment horizontal="right"/>
      <protection/>
    </xf>
    <xf numFmtId="169" fontId="32" fillId="17" borderId="8" xfId="76" applyNumberFormat="1" applyFont="1" applyFill="1" applyBorder="1" applyAlignment="1" applyProtection="1">
      <alignment horizontal="right"/>
      <protection/>
    </xf>
    <xf numFmtId="3" fontId="25" fillId="0" borderId="8" xfId="76" applyNumberFormat="1" applyFont="1" applyBorder="1" applyProtection="1">
      <alignment/>
      <protection locked="0"/>
    </xf>
    <xf numFmtId="169" fontId="25" fillId="0" borderId="8" xfId="76" applyNumberFormat="1" applyFont="1" applyBorder="1" applyProtection="1">
      <alignment/>
      <protection locked="0"/>
    </xf>
    <xf numFmtId="3" fontId="25" fillId="17" borderId="27" xfId="76" applyNumberFormat="1" applyFont="1" applyFill="1" applyBorder="1" applyProtection="1">
      <alignment/>
      <protection/>
    </xf>
    <xf numFmtId="3" fontId="25" fillId="17" borderId="25" xfId="76" applyNumberFormat="1" applyFont="1" applyFill="1" applyBorder="1" applyProtection="1">
      <alignment/>
      <protection/>
    </xf>
    <xf numFmtId="3" fontId="34" fillId="15" borderId="30" xfId="77" applyNumberFormat="1" applyFont="1" applyFill="1" applyBorder="1" applyAlignment="1" applyProtection="1">
      <alignment horizontal="left" vertical="top" wrapText="1"/>
      <protection/>
    </xf>
    <xf numFmtId="3" fontId="25" fillId="17" borderId="30" xfId="76" applyNumberFormat="1" applyFont="1" applyFill="1" applyBorder="1" applyProtection="1">
      <alignment/>
      <protection/>
    </xf>
    <xf numFmtId="3" fontId="25" fillId="17" borderId="29" xfId="76" applyNumberFormat="1" applyFont="1" applyFill="1" applyBorder="1" applyProtection="1">
      <alignment/>
      <protection/>
    </xf>
    <xf numFmtId="169" fontId="25" fillId="0" borderId="26" xfId="76" applyNumberFormat="1" applyFont="1" applyBorder="1" applyProtection="1">
      <alignment/>
      <protection locked="0"/>
    </xf>
    <xf numFmtId="169" fontId="25" fillId="0" borderId="25" xfId="76" applyNumberFormat="1" applyFont="1" applyFill="1" applyBorder="1" applyAlignment="1" applyProtection="1">
      <alignment horizontal="right"/>
      <protection locked="0"/>
    </xf>
    <xf numFmtId="169" fontId="25" fillId="0" borderId="8" xfId="76" applyNumberFormat="1" applyFont="1" applyFill="1" applyBorder="1" applyProtection="1">
      <alignment/>
      <protection locked="0"/>
    </xf>
    <xf numFmtId="169" fontId="25" fillId="0" borderId="30" xfId="76" applyNumberFormat="1" applyFont="1" applyFill="1" applyBorder="1" applyAlignment="1" applyProtection="1">
      <alignment horizontal="right"/>
      <protection locked="0"/>
    </xf>
    <xf numFmtId="169" fontId="25" fillId="0" borderId="15" xfId="76" applyNumberFormat="1" applyFont="1" applyBorder="1" applyProtection="1">
      <alignment/>
      <protection locked="0"/>
    </xf>
    <xf numFmtId="169" fontId="25" fillId="0" borderId="43" xfId="76" applyNumberFormat="1" applyFont="1" applyBorder="1" applyProtection="1">
      <alignment/>
      <protection locked="0"/>
    </xf>
    <xf numFmtId="169" fontId="25" fillId="0" borderId="25" xfId="76" applyNumberFormat="1" applyFont="1" applyBorder="1" applyProtection="1">
      <alignment/>
      <protection locked="0"/>
    </xf>
    <xf numFmtId="43" fontId="0" fillId="0" borderId="0" xfId="91" applyFont="1" applyFill="1" applyBorder="1" applyAlignment="1" applyProtection="1">
      <alignment/>
      <protection/>
    </xf>
    <xf numFmtId="0" fontId="1" fillId="0" borderId="44" xfId="0" applyFont="1" applyBorder="1" applyAlignment="1">
      <alignment horizontal="left" vertical="center"/>
    </xf>
    <xf numFmtId="0" fontId="0" fillId="0" borderId="45" xfId="0" applyNumberFormat="1" applyFill="1" applyBorder="1" applyAlignment="1" applyProtection="1">
      <alignment/>
      <protection/>
    </xf>
    <xf numFmtId="0" fontId="1" fillId="0" borderId="45" xfId="0" applyFont="1" applyBorder="1" applyAlignment="1">
      <alignment horizontal="left" vertical="center"/>
    </xf>
    <xf numFmtId="0" fontId="0" fillId="0" borderId="46" xfId="0" applyNumberForma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/>
      <protection/>
    </xf>
    <xf numFmtId="0" fontId="50" fillId="5" borderId="48" xfId="0" applyNumberFormat="1" applyFont="1" applyFill="1" applyBorder="1" applyAlignment="1" applyProtection="1">
      <alignment/>
      <protection/>
    </xf>
    <xf numFmtId="0" fontId="50" fillId="5" borderId="0" xfId="0" applyNumberFormat="1" applyFont="1" applyFill="1" applyBorder="1" applyAlignment="1" applyProtection="1">
      <alignment/>
      <protection/>
    </xf>
    <xf numFmtId="0" fontId="8" fillId="0" borderId="8" xfId="0" applyFont="1" applyBorder="1" applyAlignment="1">
      <alignment vertical="center"/>
    </xf>
    <xf numFmtId="0" fontId="67" fillId="0" borderId="8" xfId="0" applyFont="1" applyBorder="1" applyAlignment="1">
      <alignment horizontal="right" vertical="center"/>
    </xf>
    <xf numFmtId="0" fontId="4" fillId="5" borderId="49" xfId="0" applyFont="1" applyFill="1" applyBorder="1" applyAlignment="1">
      <alignment horizontal="center" vertical="center"/>
    </xf>
    <xf numFmtId="0" fontId="0" fillId="0" borderId="50" xfId="0" applyNumberFormat="1" applyFill="1" applyBorder="1" applyAlignment="1" applyProtection="1">
      <alignment/>
      <protection/>
    </xf>
    <xf numFmtId="0" fontId="4" fillId="5" borderId="49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/>
      <protection/>
    </xf>
    <xf numFmtId="0" fontId="2" fillId="5" borderId="7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49" fillId="0" borderId="54" xfId="0" applyFont="1" applyFill="1" applyBorder="1" applyAlignment="1">
      <alignment horizontal="left" vertical="center"/>
    </xf>
    <xf numFmtId="0" fontId="49" fillId="0" borderId="47" xfId="0" applyFont="1" applyFill="1" applyBorder="1" applyAlignment="1">
      <alignment horizontal="left" vertical="center"/>
    </xf>
    <xf numFmtId="9" fontId="4" fillId="5" borderId="21" xfId="84" applyFont="1" applyFill="1" applyBorder="1" applyAlignment="1">
      <alignment horizontal="center" vertical="center" wrapText="1"/>
    </xf>
    <xf numFmtId="9" fontId="4" fillId="5" borderId="52" xfId="8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9" fontId="4" fillId="0" borderId="0" xfId="84" applyFont="1" applyFill="1" applyBorder="1" applyAlignment="1">
      <alignment horizontal="center" vertical="center" wrapText="1"/>
    </xf>
    <xf numFmtId="3" fontId="25" fillId="0" borderId="21" xfId="76" applyNumberFormat="1" applyFont="1" applyFill="1" applyBorder="1" applyAlignment="1" applyProtection="1">
      <alignment horizontal="center" vertical="center" wrapText="1"/>
      <protection/>
    </xf>
    <xf numFmtId="3" fontId="25" fillId="0" borderId="32" xfId="76" applyNumberFormat="1" applyFont="1" applyFill="1" applyBorder="1" applyAlignment="1" applyProtection="1">
      <alignment horizontal="center" vertical="center" wrapText="1"/>
      <protection/>
    </xf>
    <xf numFmtId="3" fontId="25" fillId="0" borderId="42" xfId="76" applyNumberFormat="1" applyFont="1" applyBorder="1" applyAlignment="1" applyProtection="1">
      <alignment horizontal="center" vertical="center"/>
      <protection/>
    </xf>
    <xf numFmtId="3" fontId="25" fillId="0" borderId="36" xfId="76" applyNumberFormat="1" applyFont="1" applyBorder="1" applyAlignment="1" applyProtection="1">
      <alignment horizontal="center" vertical="center"/>
      <protection/>
    </xf>
    <xf numFmtId="3" fontId="25" fillId="0" borderId="41" xfId="76" applyNumberFormat="1" applyFont="1" applyBorder="1" applyAlignment="1" applyProtection="1">
      <alignment horizontal="center" vertical="center"/>
      <protection/>
    </xf>
    <xf numFmtId="3" fontId="25" fillId="0" borderId="21" xfId="76" applyNumberFormat="1" applyFont="1" applyBorder="1" applyAlignment="1" applyProtection="1">
      <alignment horizontal="center" vertical="center"/>
      <protection/>
    </xf>
    <xf numFmtId="3" fontId="25" fillId="0" borderId="32" xfId="76" applyNumberFormat="1" applyFont="1" applyBorder="1" applyAlignment="1" applyProtection="1">
      <alignment horizontal="center" vertical="center"/>
      <protection/>
    </xf>
    <xf numFmtId="3" fontId="25" fillId="0" borderId="21" xfId="76" applyNumberFormat="1" applyFont="1" applyBorder="1" applyAlignment="1" applyProtection="1">
      <alignment horizontal="center" vertical="center" wrapText="1"/>
      <protection/>
    </xf>
    <xf numFmtId="3" fontId="25" fillId="0" borderId="32" xfId="76" applyNumberFormat="1" applyFont="1" applyBorder="1" applyAlignment="1" applyProtection="1">
      <alignment horizontal="center" vertical="center" wrapText="1"/>
      <protection/>
    </xf>
    <xf numFmtId="3" fontId="25" fillId="0" borderId="13" xfId="78" applyNumberFormat="1" applyFont="1" applyBorder="1" applyAlignment="1" applyProtection="1">
      <alignment horizontal="center" vertical="center"/>
      <protection/>
    </xf>
    <xf numFmtId="3" fontId="25" fillId="0" borderId="25" xfId="78" applyNumberFormat="1" applyFont="1" applyBorder="1" applyAlignment="1" applyProtection="1">
      <alignment horizontal="center" vertical="center"/>
      <protection/>
    </xf>
    <xf numFmtId="3" fontId="25" fillId="0" borderId="30" xfId="78" applyNumberFormat="1" applyFont="1" applyBorder="1" applyAlignment="1" applyProtection="1">
      <alignment horizontal="center" vertical="center"/>
      <protection/>
    </xf>
    <xf numFmtId="3" fontId="25" fillId="0" borderId="34" xfId="76" applyNumberFormat="1" applyFont="1" applyFill="1" applyBorder="1" applyAlignment="1" applyProtection="1">
      <alignment horizontal="center" vertical="center"/>
      <protection/>
    </xf>
    <xf numFmtId="3" fontId="25" fillId="0" borderId="8" xfId="76" applyNumberFormat="1" applyFont="1" applyFill="1" applyBorder="1" applyAlignment="1" applyProtection="1">
      <alignment horizontal="center" vertical="center"/>
      <protection/>
    </xf>
    <xf numFmtId="3" fontId="25" fillId="0" borderId="21" xfId="76" applyNumberFormat="1" applyFont="1" applyFill="1" applyBorder="1" applyAlignment="1" applyProtection="1">
      <alignment horizontal="center" vertical="center"/>
      <protection/>
    </xf>
    <xf numFmtId="3" fontId="25" fillId="0" borderId="32" xfId="76" applyNumberFormat="1" applyFont="1" applyFill="1" applyBorder="1" applyAlignment="1" applyProtection="1">
      <alignment horizontal="center" vertical="center"/>
      <protection/>
    </xf>
    <xf numFmtId="3" fontId="31" fillId="0" borderId="55" xfId="76" applyNumberFormat="1" applyFont="1" applyBorder="1" applyAlignment="1" applyProtection="1">
      <alignment horizontal="center"/>
      <protection/>
    </xf>
    <xf numFmtId="3" fontId="25" fillId="0" borderId="51" xfId="76" applyNumberFormat="1" applyFont="1" applyBorder="1" applyAlignment="1" applyProtection="1">
      <alignment horizontal="center"/>
      <protection/>
    </xf>
    <xf numFmtId="3" fontId="25" fillId="0" borderId="56" xfId="76" applyNumberFormat="1" applyFont="1" applyBorder="1" applyAlignment="1" applyProtection="1">
      <alignment horizontal="center"/>
      <protection/>
    </xf>
    <xf numFmtId="0" fontId="26" fillId="0" borderId="0" xfId="76" applyFont="1" applyAlignment="1" applyProtection="1">
      <alignment horizont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3">
    <cellStyle name="Normal" xfId="0"/>
    <cellStyle name="_EKSPERT" xfId="15"/>
    <cellStyle name="_Приложения к регламенту1" xfId="16"/>
    <cellStyle name="_Товарка_СВОД_01.08г" xfId="17"/>
    <cellStyle name="_Товарка_Управление_01.08г" xfId="18"/>
    <cellStyle name="_шаблон по ЕГЭС" xfId="19"/>
    <cellStyle name="1" xfId="20"/>
    <cellStyle name="1_EKSPERT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Comma [0]_laroux" xfId="40"/>
    <cellStyle name="Comma_laroux" xfId="41"/>
    <cellStyle name="Currency [0]" xfId="42"/>
    <cellStyle name="Currency_laroux" xfId="43"/>
    <cellStyle name="Normal_F0216" xfId="44"/>
    <cellStyle name="Normal1" xfId="45"/>
    <cellStyle name="Price_Body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" xfId="60"/>
    <cellStyle name="Заголовок 1" xfId="61"/>
    <cellStyle name="Заголовок 2" xfId="62"/>
    <cellStyle name="Заголовок 3" xfId="63"/>
    <cellStyle name="Заголовок 4" xfId="64"/>
    <cellStyle name="ЗаголовокСтолбца" xfId="65"/>
    <cellStyle name="Защитный" xfId="66"/>
    <cellStyle name="Значение" xfId="67"/>
    <cellStyle name="Итог" xfId="68"/>
    <cellStyle name="Контрольная ячейка" xfId="69"/>
    <cellStyle name="Мои наименования показателей" xfId="70"/>
    <cellStyle name="Мой заголовок" xfId="71"/>
    <cellStyle name="Мой заголовок листа" xfId="72"/>
    <cellStyle name="Название" xfId="73"/>
    <cellStyle name="Нейтральный" xfId="74"/>
    <cellStyle name="Обычнsй" xfId="75"/>
    <cellStyle name="Обычный 2" xfId="76"/>
    <cellStyle name="Обычный_игра" xfId="77"/>
    <cellStyle name="Обычный_Расчет тарифа на 2005 по запросу РЭК 07.02.2004 " xfId="78"/>
    <cellStyle name="Followed Hyperlink" xfId="79"/>
    <cellStyle name="Перенос_слов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Текстовый" xfId="88"/>
    <cellStyle name="Тысячи [0]_3Com" xfId="89"/>
    <cellStyle name="Тысячи_3Com" xfId="90"/>
    <cellStyle name="Comma" xfId="91"/>
    <cellStyle name="Comma [0]" xfId="92"/>
    <cellStyle name="Формула" xfId="93"/>
    <cellStyle name="ФормулаВБ" xfId="94"/>
    <cellStyle name="ФормулаНаКонтроль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&#1044;&#1054;&#1057;&#1058;&#1059;&#1055;\&#1054;&#1056;&#1069;\&#1055;&#1083;&#1072;&#1085;&#1099;%20&#1089;&#1073;&#1086;&#1088;&#1072;%202010&#1075;\&#1060;&#1040;&#1050;&#1058;_2010\3_&#1052;&#1040;&#1056;&#1058;_27042010\&#1060;&#1072;&#1082;&#1090;_&#1088;&#1077;&#1072;&#1083;&#1080;&#1079;&#1072;&#1094;&#1080;&#1103;_&#1059;&#1087;&#1088;&#1072;&#1074;&#1083;&#1077;&#1085;&#1080;&#1077;_03.10&#107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&#1044;&#1054;&#1057;&#1058;&#1059;&#1055;\&#1054;&#1056;&#1069;\&#1055;&#1083;&#1072;&#1085;&#1099;%20&#1089;&#1073;&#1086;&#1088;&#1072;%202010&#1075;\&#1060;&#1040;&#1050;&#1058;_2010\3_&#1052;&#1040;&#1056;&#1058;_27042010\&#1060;&#1072;&#1082;&#1090;_&#1088;&#1077;&#1072;&#1083;&#1080;&#1079;&#1072;&#1094;&#1080;&#1103;_&#1057;&#1054;_&#1043;&#1069;&#1057;_03.10&#107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&#1044;&#1054;&#1057;&#1058;&#1059;&#1055;\&#1054;&#1056;&#1069;\&#1055;&#1083;&#1072;&#1085;&#1099;%20&#1089;&#1073;&#1086;&#1088;&#1072;%202010&#1075;\&#1060;&#1040;&#1050;&#1058;_2010\3_&#1052;&#1040;&#1056;&#1058;_27042010\&#1060;&#1072;&#1082;&#1090;_&#1088;&#1077;&#1072;&#1083;&#1080;&#1079;&#1072;&#1094;&#1080;&#1103;_&#1057;&#1074;&#1052;&#1054;_03.10&#107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&#1044;&#1054;&#1057;&#1058;&#1059;&#1055;\&#1054;&#1056;&#1069;\&#1055;&#1083;&#1072;&#1085;&#1099;%20&#1089;&#1073;&#1086;&#1088;&#1072;%202010&#1075;\&#1060;&#1040;&#1050;&#1058;_2010\3_&#1052;&#1040;&#1056;&#1058;_27042010\&#1060;&#1072;&#1082;&#1090;_&#1088;&#1077;&#1072;&#1083;&#1080;&#1079;&#1072;&#1094;&#1080;&#1103;_&#1062;&#1052;&#1054;_03.10&#107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41;&#1054;&#1063;&#1040;&#1071;\&#1050;&#1072;&#1083;&#1084;&#1099;&#1094;&#1082;&#1080;&#1081;%20&#1092;&#1080;&#1083;&#1080;&#1072;&#1083;\&#1064;&#1072;&#1073;&#1083;&#1086;&#1085;&#1099;%20&#1086;&#1090;&#1095;&#1077;&#1090;&#1085;&#1099;&#1093;%20&#1092;&#1086;&#1088;&#1084;\&#1056;&#1077;&#1072;&#1083;&#1080;&#1079;&#1072;&#1094;&#1080;&#110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44;&#1086;&#1089;&#1090;&#1091;&#1087;\Documents%20and%20Settings\sbs\&#1056;&#1072;&#1073;&#1086;&#1095;&#1080;&#1081;%20&#1089;&#1090;&#1086;&#1083;\&#1089;&#1090;&#1072;&#1074;&#1088;&#1086;&#1087;&#1086;&#1083;&#1100;-&#1077;&#1089;&#1089;&#1077;&#1085;&#1090;&#1091;&#1082;&#1080;\&#1044;&#1080;&#1084;&#1072;\&#1044;&#1080;&#1084;&#1072;\&#1060;&#1048;&#1053;&#1044;&#1048;&#1056;\111\&#1058;&#1040;&#1056;&#1048;&#1060;%202006\&#1088;&#1072;&#1089;&#1095;&#1077;&#1090;%20&#1090;&#1072;&#1088;&#1080;&#1092;&#1086;&#1074;\&#1056;&#1072;&#1089;&#1095;&#1077;&#1090;%20&#1090;&#1072;&#1088;&#1080;&#1092;&#1086;&#1074;%20&#1085;&#1072;%202007%20&#1075;&#1086;&#1076;%20%20&#1082;%2020%20&#1080;&#1102;&#1083;&#110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44;&#1086;&#1089;&#1090;&#1091;&#1087;\Documents%20and%20Settings\sbs\&#1056;&#1072;&#1073;&#1086;&#1095;&#1080;&#1081;%20&#1089;&#1090;&#1086;&#1083;\&#1056;&#1072;&#1089;&#1095;&#1077;&#1090;%20&#1090;&#1072;&#1088;&#1080;&#1092;&#1086;&#1074;%20&#1085;&#1072;%202007%20&#1075;&#1086;&#1076;%20%20&#1082;%2020%20&#1080;&#1102;&#1083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Documents%20and%20Settings\1\&#1056;&#1072;&#1073;&#1086;&#1095;&#1080;&#1081;%20&#1089;&#1090;&#1086;&#1083;\&#1055;&#1051;&#1040;&#1053;_&#1060;&#1040;&#1050;&#1058;\11%20&#1060;&#1072;&#1082;&#1090;%202010\2_&#1060;&#1045;&#1042;&#1056;&#1040;&#1051;&#1068;_2010\&#1060;&#1072;&#1082;&#1090;_&#1088;&#1077;&#1072;&#1083;&#1080;&#1079;&#1072;&#1094;&#1080;&#1103;_&#1057;&#1074;&#1086;&#1076;_02.10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&#1044;&#1054;&#1057;&#1058;&#1059;&#1055;\&#1054;&#1056;&#1069;\&#1055;&#1083;&#1072;&#1085;&#1099;%20&#1089;&#1073;&#1086;&#1088;&#1072;%202010&#1075;\&#1060;&#1040;&#1050;&#1058;_2010\3_&#1052;&#1040;&#1056;&#1058;_27042010\&#1060;&#1072;&#1082;&#1090;_&#1088;&#1077;&#1072;&#1083;&#1080;&#1079;&#1072;&#1094;&#1080;&#1103;_&#1042;&#1052;&#1054;_03.10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Documents%20and%20Settings\1\&#1056;&#1072;&#1073;&#1086;&#1095;&#1080;&#1081;%20&#1089;&#1090;&#1086;&#1083;\&#1047;&#1072;&#1076;&#1086;&#1083;&#1078;&#1077;&#1085;&#1085;&#1086;&#1089;&#1090;&#1100;%203\&#1047;&#1072;&#1076;&#1086;&#1083;&#1078;&#1077;&#1085;&#1085;&#1086;&#1089;&#1090;&#1100;_3_03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53;&#1086;&#1074;&#1072;&#1103;%20&#1087;&#1072;&#1087;&#1082;&#1072;\Documents%20and%20Settings\1\&#1056;&#1072;&#1073;&#1086;&#1095;&#1080;&#1081;%20&#1089;&#1090;&#1086;&#1083;\&#1047;&#1072;&#1076;&#1086;&#1083;&#1078;&#1077;&#1085;&#1085;&#1086;&#1089;&#1090;&#1100;%203\&#1047;&#1072;&#1076;&#1086;&#1083;&#1078;&#1077;&#1085;&#1085;&#1086;&#1089;&#1090;&#1100;_3_02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&#1044;&#1054;&#1057;&#1058;&#1059;&#1055;\&#1054;&#1056;&#1069;\&#1055;&#1083;&#1072;&#1085;&#1099;%20&#1089;&#1073;&#1086;&#1088;&#1072;%202010&#1075;\&#1060;&#1040;&#1050;&#1058;_2010\3_&#1052;&#1040;&#1056;&#1058;_27042010\&#1060;&#1072;&#1082;&#1090;_&#1088;&#1077;&#1072;&#1083;&#1080;&#1079;&#1072;&#1094;&#1080;&#1103;_&#1053;&#1052;&#1054;_03.10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&#1044;&#1054;&#1057;&#1058;&#1059;&#1055;\&#1054;&#1056;&#1069;\&#1055;&#1083;&#1072;&#1085;&#1099;%20&#1089;&#1073;&#1086;&#1088;&#1072;%202010&#1075;\&#1060;&#1040;&#1050;&#1058;_2010\3_&#1052;&#1040;&#1056;&#1058;_27042010\&#1060;&#1072;&#1082;&#1090;_&#1088;&#1077;&#1072;&#1083;&#1080;&#1079;&#1072;&#1094;&#1080;&#1103;_&#1055;&#1052;&#1054;_03.10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53;&#1086;&#1074;&#1072;&#1103;%20&#1087;&#1072;&#1087;&#1082;&#1072;\Documents%20and%20Settings\1\&#1056;&#1072;&#1073;&#1086;&#1095;&#1080;&#1081;%20&#1089;&#1090;&#1086;&#1083;\&#1047;&#1072;&#1076;&#1086;&#1083;&#1078;&#1077;&#1085;&#1085;&#1086;&#1089;&#1090;&#1100;%203\&#1047;&#1072;&#1076;&#1086;&#1083;&#1078;&#1077;&#1085;&#1085;&#1086;&#1089;&#1090;&#1100;_3_01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&#1044;&#1054;&#1057;&#1058;&#1059;&#1055;\&#1054;&#1056;&#1069;\&#1055;&#1083;&#1072;&#1085;&#1099;%20&#1089;&#1073;&#1086;&#1088;&#1072;%202010&#1075;\&#1060;&#1040;&#1050;&#1058;_2010\3_&#1052;&#1040;&#1056;&#1058;_27042010\&#1060;&#1072;&#1082;&#1090;_&#1088;&#1077;&#1072;&#1083;&#1080;&#1079;&#1072;&#1094;&#1080;&#1103;_&#1057;&#1052;&#1054;_03.1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товарка горсети"/>
    </sheetNames>
    <sheetDataSet>
      <sheetData sheetId="0">
        <row r="6">
          <cell r="F6" t="str">
            <v>за март 2010г.</v>
          </cell>
        </row>
        <row r="8">
          <cell r="B8" t="str">
            <v>на 01.03.2010г.</v>
          </cell>
          <cell r="M8" t="str">
            <v>на 01.04.2010г.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4141.778</v>
          </cell>
          <cell r="E27">
            <v>14005.9124612</v>
          </cell>
        </row>
        <row r="28">
          <cell r="D28">
            <v>2425.7989999999995</v>
          </cell>
          <cell r="E28">
            <v>8184.9173434</v>
          </cell>
        </row>
        <row r="30">
          <cell r="D30">
            <v>11159.454</v>
          </cell>
          <cell r="E30">
            <v>32974.1723784</v>
          </cell>
        </row>
        <row r="31">
          <cell r="D31">
            <v>1080.133</v>
          </cell>
          <cell r="E31">
            <v>3002.980100199999</v>
          </cell>
        </row>
        <row r="32">
          <cell r="D32">
            <v>3482.0490000000004</v>
          </cell>
          <cell r="E32">
            <v>11269.775153800001</v>
          </cell>
        </row>
        <row r="33">
          <cell r="D33">
            <v>754.7950000000001</v>
          </cell>
          <cell r="E33">
            <v>2817.2769276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9869.922999999999</v>
          </cell>
          <cell r="E36">
            <v>37520.62579</v>
          </cell>
        </row>
        <row r="37">
          <cell r="D37">
            <v>10152.544</v>
          </cell>
          <cell r="E37">
            <v>36072.2617648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7">
          <cell r="D47">
            <v>84188.948</v>
          </cell>
          <cell r="E47">
            <v>135206.67046159998</v>
          </cell>
        </row>
        <row r="48">
          <cell r="D48">
            <v>1.282</v>
          </cell>
          <cell r="E48">
            <v>2.7413878</v>
          </cell>
        </row>
        <row r="49">
          <cell r="D49">
            <v>2033.887</v>
          </cell>
          <cell r="E49">
            <v>3460.9368139999997</v>
          </cell>
        </row>
        <row r="50">
          <cell r="D50">
            <v>672.263</v>
          </cell>
          <cell r="E50">
            <v>1141.9324212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2401.844</v>
          </cell>
          <cell r="E54">
            <v>4087.1897652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6">
          <cell r="D66">
            <v>545.238</v>
          </cell>
          <cell r="E66">
            <v>1527.9691734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19.353</v>
          </cell>
          <cell r="E73">
            <v>61.850325399999996</v>
          </cell>
        </row>
        <row r="74">
          <cell r="D74">
            <v>0</v>
          </cell>
          <cell r="E74">
            <v>0</v>
          </cell>
        </row>
        <row r="75">
          <cell r="D75">
            <v>145.2</v>
          </cell>
          <cell r="E75">
            <v>439.9647582</v>
          </cell>
        </row>
        <row r="76">
          <cell r="D76">
            <v>0</v>
          </cell>
          <cell r="E76">
            <v>0</v>
          </cell>
        </row>
        <row r="79">
          <cell r="D79">
            <v>3334.5730000000003</v>
          </cell>
          <cell r="E79">
            <v>12054.863279399999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</sheetNames>
    <sheetDataSet>
      <sheetData sheetId="0"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14.2</v>
          </cell>
          <cell r="E16">
            <v>55.97566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29.927999999999997</v>
          </cell>
          <cell r="E19">
            <v>130.84194</v>
          </cell>
        </row>
        <row r="20">
          <cell r="D20">
            <v>0</v>
          </cell>
          <cell r="E20">
            <v>0</v>
          </cell>
        </row>
        <row r="21">
          <cell r="D21">
            <v>300.877</v>
          </cell>
          <cell r="E21">
            <v>1500.0749999999998</v>
          </cell>
        </row>
        <row r="22">
          <cell r="D22">
            <v>446.639</v>
          </cell>
          <cell r="E22">
            <v>1751.1813599999998</v>
          </cell>
        </row>
        <row r="23">
          <cell r="D23">
            <v>1102.8249999999998</v>
          </cell>
          <cell r="E23">
            <v>4545.95236</v>
          </cell>
        </row>
        <row r="24">
          <cell r="D24">
            <v>164.644</v>
          </cell>
          <cell r="E24">
            <v>712.17012</v>
          </cell>
        </row>
        <row r="25">
          <cell r="D25">
            <v>66.813</v>
          </cell>
          <cell r="E25">
            <v>302.48238</v>
          </cell>
        </row>
        <row r="26">
          <cell r="D26">
            <v>1235.979</v>
          </cell>
          <cell r="E26">
            <v>5203.58524</v>
          </cell>
        </row>
        <row r="27">
          <cell r="D27">
            <v>224.182</v>
          </cell>
          <cell r="E27">
            <v>963.5584999999999</v>
          </cell>
        </row>
        <row r="28">
          <cell r="D28">
            <v>47.332</v>
          </cell>
          <cell r="E28">
            <v>198.1692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34.494</v>
          </cell>
          <cell r="E32">
            <v>155.23254</v>
          </cell>
        </row>
        <row r="33">
          <cell r="D33">
            <v>1166.735</v>
          </cell>
          <cell r="E33">
            <v>4244.8045600000005</v>
          </cell>
        </row>
        <row r="34">
          <cell r="D34">
            <v>1411.871</v>
          </cell>
          <cell r="E34">
            <v>5687.545719999999</v>
          </cell>
        </row>
        <row r="35">
          <cell r="D35">
            <v>1682.8159999999998</v>
          </cell>
          <cell r="E35">
            <v>7071.19956</v>
          </cell>
        </row>
        <row r="36">
          <cell r="D36">
            <v>22210.077999999998</v>
          </cell>
          <cell r="E36">
            <v>93790.63384</v>
          </cell>
        </row>
        <row r="37">
          <cell r="D37">
            <v>20337.654</v>
          </cell>
          <cell r="E37">
            <v>70029.10246</v>
          </cell>
        </row>
        <row r="38">
          <cell r="D38">
            <v>23745.649999999998</v>
          </cell>
          <cell r="E38">
            <v>59073.8975</v>
          </cell>
        </row>
        <row r="39">
          <cell r="D39">
            <v>1585.48</v>
          </cell>
          <cell r="E39">
            <v>6059.753119999999</v>
          </cell>
        </row>
        <row r="41">
          <cell r="D41">
            <v>2076.4109999999996</v>
          </cell>
          <cell r="E41">
            <v>8539.159679999999</v>
          </cell>
        </row>
        <row r="42">
          <cell r="D42">
            <v>2877.077</v>
          </cell>
          <cell r="E42">
            <v>13108.49728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</sheetNames>
    <sheetDataSet>
      <sheetData sheetId="0">
        <row r="14">
          <cell r="D14">
            <v>5.039</v>
          </cell>
          <cell r="E14">
            <v>22.02942</v>
          </cell>
        </row>
        <row r="15">
          <cell r="D15">
            <v>5.622</v>
          </cell>
          <cell r="E15">
            <v>22.882559999999998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4.7</v>
          </cell>
          <cell r="E22">
            <v>20.54734</v>
          </cell>
        </row>
        <row r="23">
          <cell r="D23">
            <v>0</v>
          </cell>
          <cell r="E23">
            <v>0</v>
          </cell>
        </row>
        <row r="24">
          <cell r="D24">
            <v>114.56799999999998</v>
          </cell>
          <cell r="E24">
            <v>447.12914</v>
          </cell>
        </row>
        <row r="25">
          <cell r="D25">
            <v>47.720000000000006</v>
          </cell>
          <cell r="E25">
            <v>140.98757999999998</v>
          </cell>
        </row>
        <row r="26">
          <cell r="D26">
            <v>70.099</v>
          </cell>
          <cell r="E26">
            <v>231.79683999999997</v>
          </cell>
        </row>
        <row r="27">
          <cell r="D27">
            <v>292.844</v>
          </cell>
          <cell r="E27">
            <v>1012.0588600000001</v>
          </cell>
        </row>
        <row r="28">
          <cell r="D28">
            <v>2089.327</v>
          </cell>
          <cell r="E28">
            <v>9923.65368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257.21999999999997</v>
          </cell>
          <cell r="E32">
            <v>930.12202</v>
          </cell>
        </row>
        <row r="33">
          <cell r="D33">
            <v>58.137</v>
          </cell>
          <cell r="E33">
            <v>224.7546</v>
          </cell>
        </row>
        <row r="34">
          <cell r="D34">
            <v>176.808</v>
          </cell>
          <cell r="E34">
            <v>630.82328</v>
          </cell>
        </row>
        <row r="35">
          <cell r="D35">
            <v>29.797</v>
          </cell>
          <cell r="E35">
            <v>132.24614</v>
          </cell>
        </row>
        <row r="36">
          <cell r="D36">
            <v>1559.9229999999998</v>
          </cell>
          <cell r="E36">
            <v>7694.53456</v>
          </cell>
        </row>
        <row r="37">
          <cell r="D37">
            <v>182.275</v>
          </cell>
          <cell r="E37">
            <v>779.40298</v>
          </cell>
        </row>
        <row r="38">
          <cell r="D38">
            <v>6673.389999999999</v>
          </cell>
          <cell r="E38">
            <v>11984.320719999996</v>
          </cell>
        </row>
        <row r="39">
          <cell r="D39">
            <v>76.5</v>
          </cell>
          <cell r="E39">
            <v>334.85096</v>
          </cell>
        </row>
        <row r="41">
          <cell r="D41">
            <v>159.86599999999999</v>
          </cell>
          <cell r="E41">
            <v>704.8600199999998</v>
          </cell>
        </row>
        <row r="42">
          <cell r="D42">
            <v>723.7869999999999</v>
          </cell>
          <cell r="E42">
            <v>3800.1616799999997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</sheetNames>
    <sheetDataSet>
      <sheetData sheetId="0"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221.941</v>
          </cell>
          <cell r="E24">
            <v>760.40557</v>
          </cell>
        </row>
        <row r="25">
          <cell r="D25">
            <v>3.106</v>
          </cell>
          <cell r="E25">
            <v>13.579439999999998</v>
          </cell>
        </row>
        <row r="26">
          <cell r="D26">
            <v>2858.304</v>
          </cell>
          <cell r="E26">
            <v>9782.893839999999</v>
          </cell>
        </row>
        <row r="27">
          <cell r="D27">
            <v>1341.6290000000001</v>
          </cell>
          <cell r="E27">
            <v>4652.672739999999</v>
          </cell>
        </row>
        <row r="28">
          <cell r="D28">
            <v>3735.47</v>
          </cell>
          <cell r="E28">
            <v>15019.909971154199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8.681000000000001</v>
          </cell>
          <cell r="E32">
            <v>41.36018</v>
          </cell>
        </row>
        <row r="33">
          <cell r="D33">
            <v>261.697</v>
          </cell>
          <cell r="E33">
            <v>1205.07028</v>
          </cell>
        </row>
        <row r="34">
          <cell r="D34">
            <v>121.57999999999998</v>
          </cell>
          <cell r="E34">
            <v>507.3799399999999</v>
          </cell>
        </row>
        <row r="35">
          <cell r="D35">
            <v>254.271</v>
          </cell>
          <cell r="E35">
            <v>1107.4611165999997</v>
          </cell>
        </row>
        <row r="36">
          <cell r="D36">
            <v>9262.15</v>
          </cell>
          <cell r="E36">
            <v>42290.37315039999</v>
          </cell>
        </row>
        <row r="37">
          <cell r="D37">
            <v>1778.0130000000001</v>
          </cell>
          <cell r="E37">
            <v>6148.3701237968</v>
          </cell>
        </row>
        <row r="38">
          <cell r="D38">
            <v>14038.308</v>
          </cell>
          <cell r="E38">
            <v>26988.127758800005</v>
          </cell>
        </row>
        <row r="39">
          <cell r="D39">
            <v>1255.006</v>
          </cell>
          <cell r="E39">
            <v>5666.391859999999</v>
          </cell>
        </row>
        <row r="41">
          <cell r="D41">
            <v>377.338</v>
          </cell>
          <cell r="E41">
            <v>1778.5607347999999</v>
          </cell>
        </row>
        <row r="42">
          <cell r="D42">
            <v>1367.173</v>
          </cell>
          <cell r="E42">
            <v>6625.3097976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товарка горсет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товарка отрасли"/>
      <sheetName val="товарка группы"/>
      <sheetName val="товарка горсети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P2.1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I8" t="str">
            <v>Добавить столбцы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F11">
            <v>0</v>
          </cell>
          <cell r="L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F14">
            <v>0</v>
          </cell>
          <cell r="L14">
            <v>0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F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L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F20">
            <v>0</v>
          </cell>
          <cell r="L20">
            <v>0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L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L28">
            <v>0</v>
          </cell>
          <cell r="N28">
            <v>0</v>
          </cell>
        </row>
        <row r="31">
          <cell r="B31" t="str">
            <v>СЦТ - 1</v>
          </cell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2">
          <cell r="B32" t="str">
            <v>СЦТ - 2</v>
          </cell>
          <cell r="D32">
            <v>0</v>
          </cell>
          <cell r="F32">
            <v>0</v>
          </cell>
          <cell r="L32">
            <v>0</v>
          </cell>
          <cell r="N32">
            <v>0</v>
          </cell>
        </row>
        <row r="33">
          <cell r="D33">
            <v>0</v>
          </cell>
          <cell r="F33">
            <v>0</v>
          </cell>
          <cell r="L33">
            <v>0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C21" t="str">
            <v>Добавить строки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</row>
        <row r="25">
          <cell r="C25" t="str">
            <v>Добавить строки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C31" t="str">
            <v>Итого</v>
          </cell>
          <cell r="E31">
            <v>0</v>
          </cell>
          <cell r="F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E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E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35">
          <cell r="B35" t="str">
            <v>Арендная плата</v>
          </cell>
        </row>
      </sheetData>
      <sheetData sheetId="9">
        <row r="35">
          <cell r="B35" t="str">
            <v>Арендная плата</v>
          </cell>
        </row>
      </sheetData>
      <sheetData sheetId="10">
        <row r="8">
          <cell r="C8">
            <v>0</v>
          </cell>
          <cell r="D8">
            <v>0</v>
          </cell>
          <cell r="J8" t="str">
            <v>Добавить столбцы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</row>
        <row r="13">
          <cell r="C13">
            <v>0</v>
          </cell>
          <cell r="D13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B11" t="str">
            <v>ТЭС-1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F13">
            <v>0</v>
          </cell>
          <cell r="I13">
            <v>0</v>
          </cell>
        </row>
        <row r="16">
          <cell r="B16" t="str">
            <v>ГЭС-1</v>
          </cell>
          <cell r="F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F18">
            <v>0</v>
          </cell>
          <cell r="I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F23">
            <v>0</v>
          </cell>
          <cell r="I23">
            <v>0</v>
          </cell>
        </row>
        <row r="24"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 (2)"/>
      <sheetName val="4"/>
      <sheetName val="5"/>
      <sheetName val="6 (2)"/>
      <sheetName val="15 (2)"/>
      <sheetName val="16 (2)"/>
      <sheetName val="17 (2)"/>
      <sheetName val="17.1"/>
      <sheetName val="18.2"/>
      <sheetName val="20 (2)"/>
      <sheetName val="20.1"/>
      <sheetName val="21.3"/>
      <sheetName val="24 (2)"/>
      <sheetName val="P2.1"/>
      <sheetName val="25"/>
      <sheetName val="P2.2"/>
      <sheetName val="2.3"/>
      <sheetName val="перекрестка"/>
      <sheetName val="4.16."/>
      <sheetName val="Затраты на ОТ 2007"/>
      <sheetName val="финплан"/>
      <sheetName val="анализ роста к факту"/>
      <sheetName val="анализ роста"/>
      <sheetName val="титул"/>
      <sheetName val="1.2.2."/>
      <sheetName val="1.3."/>
      <sheetName val="1.4."/>
      <sheetName val="1.5."/>
      <sheetName val="1.6."/>
      <sheetName val="1.12.а"/>
      <sheetName val="1.12."/>
      <sheetName val="1.13."/>
      <sheetName val="1.15."/>
      <sheetName val="1.16."/>
      <sheetName val="1.16. жкх"/>
      <sheetName val="1.17."/>
      <sheetName val="1.17.1."/>
      <sheetName val="1.17.2."/>
      <sheetName val="1.18.2."/>
      <sheetName val="1.20."/>
      <sheetName val="1.20.3"/>
      <sheetName val="1.21.3"/>
      <sheetName val="1.24."/>
      <sheetName val="1.25."/>
      <sheetName val="1.27."/>
      <sheetName val="расчет"/>
      <sheetName val="хознужды "/>
      <sheetName val="тбо 2006"/>
      <sheetName val="газ 2006"/>
      <sheetName val="вода 2006"/>
      <sheetName val="1.2.1."/>
      <sheetName val="прочие"/>
      <sheetName val="1.1."/>
      <sheetName val="1.1.а"/>
      <sheetName val="1.2."/>
      <sheetName val="2.1."/>
      <sheetName val="доп к налог на землю"/>
      <sheetName val="2.2.; 2.3.; 2.4."/>
      <sheetName val="3.1."/>
      <sheetName val="связь"/>
      <sheetName val="3.2."/>
      <sheetName val="сбор выр 2005факт"/>
      <sheetName val="сбор выр"/>
      <sheetName val="3.5."/>
      <sheetName val="3.4.2."/>
      <sheetName val="3.6 ; 3.7.; 3.9."/>
      <sheetName val="4.1."/>
      <sheetName val="план обуч"/>
      <sheetName val="4.2.; 4.3.; 4.4."/>
      <sheetName val="4.6."/>
      <sheetName val="4.8."/>
      <sheetName val="4.10."/>
      <sheetName val="4.11."/>
      <sheetName val="факт 2004 срмесячн"/>
      <sheetName val="4.12.-4.15."/>
      <sheetName val="4.13.; 4.14."/>
      <sheetName val="4.17.-4.20."/>
      <sheetName val="4.21."/>
      <sheetName val="4.22."/>
      <sheetName val="4.7."/>
      <sheetName val="4.9."/>
      <sheetName val="4.23-4.24."/>
      <sheetName val="Таб П2.1"/>
      <sheetName val="ТабП.2.2"/>
      <sheetName val="услуги пр хар"/>
      <sheetName val="факт 2004"/>
      <sheetName val="расч мех"/>
      <sheetName val="стоимость механ"/>
      <sheetName val="РЭК офицально"/>
      <sheetName val="расчет числ по ЖКХ"/>
      <sheetName val="приб на соц разв по ЖКХ"/>
      <sheetName val="ноч"/>
      <sheetName val="ступень оплаты"/>
      <sheetName val="выпадающие по 2004"/>
      <sheetName val="1.16. отр"/>
      <sheetName val="приб на соц разв по Электропр"/>
      <sheetName val="сбыт уе"/>
      <sheetName val="бензин "/>
      <sheetName val="пробег"/>
      <sheetName val="исправления 30.05.2006 (сб)"/>
      <sheetName val="Заголовок (сб)"/>
      <sheetName val="Содержание (сб)"/>
      <sheetName val="3 (сб)"/>
      <sheetName val="4 (сб)"/>
      <sheetName val="5 (сб)"/>
      <sheetName val="6 (сб)"/>
      <sheetName val="15 (сб)"/>
      <sheetName val="16 (сб)"/>
      <sheetName val="18.2 (сб)"/>
      <sheetName val="17 (сб)"/>
      <sheetName val="17.1 (сб)"/>
      <sheetName val="20 (сб)"/>
      <sheetName val="20.1 (сб)"/>
      <sheetName val="21.3 (сб)"/>
      <sheetName val="24 (сб)"/>
      <sheetName val="P2.1 (сб)"/>
      <sheetName val="25 (сб)"/>
      <sheetName val="P2.2 (сб)"/>
      <sheetName val="2.3 (сб)"/>
      <sheetName val="перекрестка (сб)"/>
      <sheetName val="4.16. (сб)"/>
      <sheetName val="Затраты на ОТ 2007 (сб)"/>
      <sheetName val="финплан (сб)"/>
      <sheetName val="анализ роста к факту (сб)"/>
      <sheetName val="статьи расходов остро необ (сб)"/>
      <sheetName val="анализ роста (сб)"/>
      <sheetName val="титул (сб)"/>
      <sheetName val="1.2.2. (сб)"/>
      <sheetName val="1.3. (сб)"/>
      <sheetName val="1.4. (сб)"/>
      <sheetName val="1.5. (сб)"/>
      <sheetName val="1.6. (сб)"/>
      <sheetName val="1.12.а (сб)"/>
      <sheetName val="1.12. (сб)"/>
      <sheetName val="1.13. (сб)"/>
      <sheetName val="1.15. (сб)"/>
      <sheetName val="1.16. (сб)"/>
      <sheetName val="1.17. (сб)"/>
      <sheetName val="1.17.1. (сб)"/>
      <sheetName val="1.17.2. (сб)"/>
      <sheetName val="1.18.2. (сб)"/>
      <sheetName val="1.20. (сб)"/>
      <sheetName val="1.20.3 (сб)"/>
      <sheetName val="1.21.3 (сб)"/>
      <sheetName val="1.24. (сб)"/>
      <sheetName val="1.25. (сб)"/>
      <sheetName val="1.27. (сб)"/>
      <sheetName val="расчет (сб)"/>
      <sheetName val="хознужды  (сб)"/>
      <sheetName val="тбо 2006 (сб)"/>
      <sheetName val="газ 2006 (сб)"/>
      <sheetName val="вода 2006 (сб)"/>
      <sheetName val="1.2.1. (сб)"/>
      <sheetName val="прочие (сб)"/>
      <sheetName val="1.1. (сб)"/>
      <sheetName val="1.1.а (сб)"/>
      <sheetName val="1.2. (сб)"/>
      <sheetName val="2.1. (сб)"/>
      <sheetName val="доп к налог на землю (сб)"/>
      <sheetName val="2.2.; 2.3.; 2.4. (сб)"/>
      <sheetName val="3.1. (сб)"/>
      <sheetName val="связь (сб)"/>
      <sheetName val="3.2. (сб)"/>
      <sheetName val="сбор выр 2005факт (сб)"/>
      <sheetName val="сбор выр (сб)"/>
      <sheetName val="3.5. (сб)"/>
      <sheetName val="3.4.2. (сб)"/>
      <sheetName val="3.6 ; 3.7.; 3.9. (сб)"/>
      <sheetName val="4.1. (сб)"/>
      <sheetName val="план обуч (сб)"/>
      <sheetName val="4.2.; 4.3.; 4.4. (сб)"/>
      <sheetName val="4.6. (сб)"/>
      <sheetName val="4.8. (сб)"/>
      <sheetName val="4.10. (сб)"/>
      <sheetName val="4.11. (сб)"/>
      <sheetName val="факт 2004 срмесячн (сб)"/>
      <sheetName val="4.12.-4.15. (сб)"/>
      <sheetName val="4.13.; 4.14. (сб)"/>
      <sheetName val="4.17.-4.20. (сб)"/>
      <sheetName val="4.21. (сб)"/>
      <sheetName val="4.22. (сб)"/>
      <sheetName val="4.7. (сб)"/>
      <sheetName val="4.9. (сб)"/>
      <sheetName val="4.23-4.24. (сб)"/>
      <sheetName val="Таб П2.1 (сб)"/>
      <sheetName val="ТабП.2.2 (сб)"/>
      <sheetName val="услуги пр хар (сб)"/>
      <sheetName val="факт 2004 (сб)"/>
      <sheetName val="расч мех (сб)"/>
      <sheetName val="стоимость механ (сб)"/>
      <sheetName val="РЭК офицально (сб)"/>
      <sheetName val="расчет числ по ЖКХ (сб)"/>
      <sheetName val="1.16. жкх (сб)"/>
      <sheetName val="приб на соц разв по ЖКХ (сб)"/>
      <sheetName val="ночные (сб)"/>
      <sheetName val="ступень оплаты (сб)"/>
      <sheetName val="выпадающие по 2004 (сб)"/>
      <sheetName val="1.16. отр (сб)"/>
      <sheetName val="приб на соц разв по Электро (с)"/>
      <sheetName val="сбыт уе (сб)"/>
      <sheetName val="бензин  (сб)"/>
      <sheetName val="пробег (сб)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</sheetNames>
    <sheetDataSet>
      <sheetData sheetId="4">
        <row r="13">
          <cell r="I13">
            <v>23.82</v>
          </cell>
          <cell r="N13">
            <v>28.98195445332978</v>
          </cell>
          <cell r="S13">
            <v>26.16</v>
          </cell>
          <cell r="X13">
            <v>26.16</v>
          </cell>
          <cell r="AC13">
            <v>26.16</v>
          </cell>
          <cell r="AD13">
            <v>0</v>
          </cell>
        </row>
        <row r="14">
          <cell r="J14">
            <v>89.49</v>
          </cell>
          <cell r="O14">
            <v>107.67941737440705</v>
          </cell>
          <cell r="T14">
            <v>94.5653970825085</v>
          </cell>
          <cell r="Y14">
            <v>94.5653970825085</v>
          </cell>
          <cell r="AC14">
            <v>0</v>
          </cell>
          <cell r="AD14">
            <v>103.13</v>
          </cell>
        </row>
        <row r="15">
          <cell r="AC15">
            <v>0</v>
          </cell>
          <cell r="AD15">
            <v>0</v>
          </cell>
        </row>
        <row r="16">
          <cell r="H16">
            <v>24.065400709989397</v>
          </cell>
          <cell r="I16">
            <v>110.83459929001062</v>
          </cell>
          <cell r="M16">
            <v>29.372279504893594</v>
          </cell>
          <cell r="N16">
            <v>135.175737495106</v>
          </cell>
          <cell r="R16">
            <v>26.39</v>
          </cell>
          <cell r="S16">
            <v>122.101232</v>
          </cell>
          <cell r="W16">
            <v>26.39</v>
          </cell>
          <cell r="X16">
            <v>122.101232</v>
          </cell>
          <cell r="AB16">
            <v>26.49</v>
          </cell>
          <cell r="AC16">
            <v>127.87000000000002</v>
          </cell>
          <cell r="AD16">
            <v>0</v>
          </cell>
        </row>
        <row r="17">
          <cell r="I17">
            <v>9.12</v>
          </cell>
          <cell r="N17">
            <v>3.84311</v>
          </cell>
          <cell r="S17">
            <v>5.012926</v>
          </cell>
          <cell r="X17">
            <v>5.012926</v>
          </cell>
          <cell r="AC17">
            <v>2.89</v>
          </cell>
          <cell r="AD17">
            <v>0</v>
          </cell>
        </row>
        <row r="20">
          <cell r="J20">
            <v>0.33</v>
          </cell>
          <cell r="O20">
            <v>0.271736</v>
          </cell>
          <cell r="T20">
            <v>0.33</v>
          </cell>
          <cell r="Y20">
            <v>0.33</v>
          </cell>
          <cell r="AA20">
            <v>0</v>
          </cell>
          <cell r="AB20">
            <v>0</v>
          </cell>
          <cell r="AC20">
            <v>0.33</v>
          </cell>
          <cell r="AD20">
            <v>0</v>
          </cell>
        </row>
        <row r="22">
          <cell r="I22">
            <v>39.4</v>
          </cell>
          <cell r="J22">
            <v>73.71</v>
          </cell>
          <cell r="N22">
            <v>44.204014</v>
          </cell>
          <cell r="O22">
            <v>86.01489902666667</v>
          </cell>
          <cell r="S22">
            <v>46.562699060094786</v>
          </cell>
          <cell r="T22">
            <v>78.72853293990521</v>
          </cell>
          <cell r="X22">
            <v>46.562699060094786</v>
          </cell>
          <cell r="Y22">
            <v>78.72853293990521</v>
          </cell>
          <cell r="AA22">
            <v>0</v>
          </cell>
          <cell r="AB22">
            <v>0</v>
          </cell>
          <cell r="AC22">
            <v>44.82</v>
          </cell>
          <cell r="AD22">
            <v>85.45</v>
          </cell>
        </row>
        <row r="27">
          <cell r="I27">
            <v>5.77</v>
          </cell>
          <cell r="J27">
            <v>3.35</v>
          </cell>
          <cell r="N27">
            <v>1.655716</v>
          </cell>
          <cell r="O27">
            <v>2.187394</v>
          </cell>
          <cell r="S27">
            <v>2.441582</v>
          </cell>
          <cell r="T27">
            <v>2.571344</v>
          </cell>
          <cell r="X27">
            <v>2.441582</v>
          </cell>
          <cell r="Y27">
            <v>2.571344</v>
          </cell>
          <cell r="AA27">
            <v>0</v>
          </cell>
          <cell r="AB27">
            <v>0</v>
          </cell>
          <cell r="AC27">
            <v>0.64</v>
          </cell>
          <cell r="AD27">
            <v>2.25</v>
          </cell>
        </row>
      </sheetData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0.5</v>
          </cell>
          <cell r="H21">
            <v>52.46</v>
          </cell>
          <cell r="M21">
            <v>0.08</v>
          </cell>
          <cell r="N21">
            <v>8.12</v>
          </cell>
        </row>
        <row r="22">
          <cell r="G22">
            <v>38.9</v>
          </cell>
          <cell r="H22">
            <v>21.249999999999993</v>
          </cell>
          <cell r="M22">
            <v>7.2299999999999995</v>
          </cell>
          <cell r="N22">
            <v>3.120000000000001</v>
          </cell>
        </row>
        <row r="23">
          <cell r="G23">
            <v>15.2</v>
          </cell>
          <cell r="H23">
            <v>6.5</v>
          </cell>
          <cell r="M23">
            <v>2.54</v>
          </cell>
          <cell r="N23">
            <v>1.11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0.5</v>
          </cell>
          <cell r="H39">
            <v>55.53</v>
          </cell>
          <cell r="M39">
            <v>0.08</v>
          </cell>
          <cell r="N39">
            <v>8.14</v>
          </cell>
        </row>
        <row r="40">
          <cell r="G40">
            <v>46.02</v>
          </cell>
          <cell r="H40">
            <v>23.239999999999995</v>
          </cell>
          <cell r="M40">
            <v>7.71</v>
          </cell>
          <cell r="N40">
            <v>3.5299999999999994</v>
          </cell>
        </row>
        <row r="41">
          <cell r="G41">
            <v>15.46</v>
          </cell>
          <cell r="H41">
            <v>6.92</v>
          </cell>
          <cell r="M41">
            <v>2.54</v>
          </cell>
          <cell r="N41">
            <v>1.12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0.56</v>
          </cell>
          <cell r="H57">
            <v>57.95</v>
          </cell>
          <cell r="M57">
            <v>0.08</v>
          </cell>
          <cell r="N57">
            <v>8.7</v>
          </cell>
        </row>
        <row r="58">
          <cell r="G58">
            <v>44.26</v>
          </cell>
          <cell r="H58">
            <v>27.5</v>
          </cell>
          <cell r="M58">
            <v>6.2</v>
          </cell>
          <cell r="N58">
            <v>3.349999999999998</v>
          </cell>
        </row>
        <row r="59">
          <cell r="G59">
            <v>12.07</v>
          </cell>
          <cell r="H59">
            <v>10.370000000000001</v>
          </cell>
          <cell r="M59">
            <v>1.8</v>
          </cell>
          <cell r="N59">
            <v>1.3399999999999999</v>
          </cell>
        </row>
      </sheetData>
      <sheetData sheetId="7">
        <row r="10">
          <cell r="E10">
            <v>3294</v>
          </cell>
          <cell r="F10">
            <v>2805.8</v>
          </cell>
          <cell r="G10">
            <v>3863.5</v>
          </cell>
          <cell r="H10">
            <v>3863.5</v>
          </cell>
          <cell r="I10">
            <v>21783.208016949153</v>
          </cell>
        </row>
        <row r="12">
          <cell r="E12">
            <v>923</v>
          </cell>
          <cell r="F12">
            <v>964.8526300000001</v>
          </cell>
          <cell r="G12">
            <v>1055.5</v>
          </cell>
          <cell r="H12">
            <v>1055.5</v>
          </cell>
          <cell r="I12">
            <v>5407.5573154903395</v>
          </cell>
        </row>
        <row r="14">
          <cell r="E14">
            <v>1330</v>
          </cell>
          <cell r="F14">
            <v>1251.8</v>
          </cell>
          <cell r="G14">
            <v>1665.4</v>
          </cell>
          <cell r="H14">
            <v>1665.4</v>
          </cell>
          <cell r="I14">
            <v>1790.305</v>
          </cell>
        </row>
        <row r="15">
          <cell r="E15">
            <v>122065.70999999999</v>
          </cell>
          <cell r="F15">
            <v>147883.122608</v>
          </cell>
          <cell r="G15">
            <v>148166.77609544335</v>
          </cell>
          <cell r="H15">
            <v>148166.77609544335</v>
          </cell>
          <cell r="I15">
            <v>166235.68660000002</v>
          </cell>
        </row>
        <row r="16">
          <cell r="E16">
            <v>121855.34</v>
          </cell>
          <cell r="F16">
            <v>147655.022608</v>
          </cell>
          <cell r="G16">
            <v>147838.41609544336</v>
          </cell>
          <cell r="H16">
            <v>147838.41609544336</v>
          </cell>
          <cell r="I16">
            <v>165880.29805</v>
          </cell>
        </row>
        <row r="17">
          <cell r="E17">
            <v>210.37</v>
          </cell>
          <cell r="F17">
            <v>228.1</v>
          </cell>
          <cell r="G17">
            <v>328.36</v>
          </cell>
          <cell r="H17">
            <v>328.36</v>
          </cell>
          <cell r="I17">
            <v>355.38855</v>
          </cell>
        </row>
        <row r="20">
          <cell r="E20">
            <v>3374.71</v>
          </cell>
          <cell r="F20">
            <v>3471.0414379239173</v>
          </cell>
          <cell r="G20">
            <v>3914.86</v>
          </cell>
          <cell r="H20">
            <v>3914.86</v>
          </cell>
          <cell r="I20">
            <v>6039.910800000001</v>
          </cell>
        </row>
        <row r="26">
          <cell r="E26">
            <v>402</v>
          </cell>
          <cell r="F26">
            <v>330.1</v>
          </cell>
          <cell r="G26">
            <v>220</v>
          </cell>
          <cell r="H26">
            <v>220</v>
          </cell>
          <cell r="I26">
            <v>335.42490221281366</v>
          </cell>
        </row>
        <row r="27">
          <cell r="E27">
            <v>28</v>
          </cell>
          <cell r="F27">
            <v>125.4</v>
          </cell>
          <cell r="G27">
            <v>38.9</v>
          </cell>
          <cell r="H27">
            <v>38.9</v>
          </cell>
          <cell r="I27">
            <v>41.8175</v>
          </cell>
        </row>
        <row r="31">
          <cell r="E31">
            <v>1053</v>
          </cell>
          <cell r="F31">
            <v>1154.31740557995</v>
          </cell>
          <cell r="G31">
            <v>1193.3</v>
          </cell>
          <cell r="H31">
            <v>1193.3</v>
          </cell>
          <cell r="I31">
            <v>1456.6211504920004</v>
          </cell>
        </row>
        <row r="32">
          <cell r="E32">
            <v>1016</v>
          </cell>
          <cell r="F32">
            <v>1116.50195557995</v>
          </cell>
          <cell r="G32">
            <v>1153</v>
          </cell>
          <cell r="H32">
            <v>1153</v>
          </cell>
          <cell r="I32">
            <v>1395.0978747420004</v>
          </cell>
        </row>
        <row r="33">
          <cell r="E33">
            <v>37</v>
          </cell>
          <cell r="F33">
            <v>37.81545</v>
          </cell>
          <cell r="G33">
            <v>40.3</v>
          </cell>
          <cell r="H33">
            <v>40.3</v>
          </cell>
          <cell r="I33">
            <v>61.52327575</v>
          </cell>
        </row>
        <row r="34">
          <cell r="E34">
            <v>3772.0600000000004</v>
          </cell>
          <cell r="F34">
            <v>3574.5413899999994</v>
          </cell>
          <cell r="G34">
            <v>4325.699999999999</v>
          </cell>
          <cell r="H34">
            <v>4325.7</v>
          </cell>
          <cell r="I34">
            <v>26067.775804474073</v>
          </cell>
        </row>
        <row r="36">
          <cell r="B36" t="str">
            <v>сбор выручки</v>
          </cell>
          <cell r="E36">
            <v>802</v>
          </cell>
          <cell r="F36">
            <v>666.2</v>
          </cell>
          <cell r="G36">
            <v>722.4</v>
          </cell>
        </row>
        <row r="37">
          <cell r="B37" t="str">
            <v>услуги банка</v>
          </cell>
          <cell r="E37">
            <v>230</v>
          </cell>
          <cell r="F37">
            <v>142.1</v>
          </cell>
          <cell r="G37">
            <v>247.2</v>
          </cell>
        </row>
        <row r="38">
          <cell r="B38" t="str">
            <v>услуги связи</v>
          </cell>
          <cell r="E38">
            <v>363</v>
          </cell>
          <cell r="F38">
            <v>383.6</v>
          </cell>
          <cell r="G38">
            <v>435.6</v>
          </cell>
        </row>
        <row r="39">
          <cell r="B39" t="str">
            <v>командировочные</v>
          </cell>
          <cell r="E39">
            <v>69</v>
          </cell>
          <cell r="F39">
            <v>88.3</v>
          </cell>
          <cell r="G39">
            <v>76</v>
          </cell>
        </row>
        <row r="40">
          <cell r="B40" t="str">
            <v>энергосбережение</v>
          </cell>
          <cell r="E40">
            <v>751.26</v>
          </cell>
          <cell r="F40">
            <v>961.5</v>
          </cell>
          <cell r="G40">
            <v>819</v>
          </cell>
          <cell r="I40">
            <v>900.9</v>
          </cell>
        </row>
        <row r="41">
          <cell r="B41" t="str">
            <v>аудиторские расходы</v>
          </cell>
          <cell r="E41">
            <v>72</v>
          </cell>
          <cell r="F41">
            <v>61.4</v>
          </cell>
          <cell r="G41">
            <v>78.7</v>
          </cell>
        </row>
        <row r="42">
          <cell r="B42" t="str">
            <v>комунальные услуги</v>
          </cell>
          <cell r="E42">
            <v>254</v>
          </cell>
          <cell r="F42">
            <v>223</v>
          </cell>
          <cell r="G42">
            <v>273.1</v>
          </cell>
        </row>
        <row r="43">
          <cell r="B43" t="str">
            <v>информационно-программные услуги</v>
          </cell>
          <cell r="E43">
            <v>58</v>
          </cell>
          <cell r="F43">
            <v>115.6</v>
          </cell>
          <cell r="G43">
            <v>74.7</v>
          </cell>
        </row>
        <row r="44">
          <cell r="B44" t="str">
            <v>переоценка основных фондов</v>
          </cell>
          <cell r="E44">
            <v>40</v>
          </cell>
          <cell r="F44">
            <v>44</v>
          </cell>
          <cell r="G44">
            <v>44</v>
          </cell>
        </row>
        <row r="45">
          <cell r="B45" t="str">
            <v>обучение</v>
          </cell>
          <cell r="E45">
            <v>245</v>
          </cell>
          <cell r="F45">
            <v>124.2</v>
          </cell>
          <cell r="G45">
            <v>268</v>
          </cell>
        </row>
        <row r="46">
          <cell r="B46" t="str">
            <v>проверка и ремонт счетчиков</v>
          </cell>
          <cell r="E46">
            <v>510.8</v>
          </cell>
          <cell r="F46">
            <v>12.74737</v>
          </cell>
        </row>
        <row r="47">
          <cell r="B47" t="str">
            <v>вневедомственная охрана</v>
          </cell>
          <cell r="F47">
            <v>170.7</v>
          </cell>
        </row>
        <row r="48">
          <cell r="B48" t="str">
            <v>прочие  </v>
          </cell>
          <cell r="E48">
            <v>377</v>
          </cell>
          <cell r="F48">
            <v>581.19402</v>
          </cell>
          <cell r="G48">
            <v>574</v>
          </cell>
        </row>
        <row r="49">
          <cell r="B49" t="str">
            <v>сертификация</v>
          </cell>
          <cell r="G49">
            <v>250</v>
          </cell>
        </row>
        <row r="50">
          <cell r="B50" t="str">
            <v>создание резерва по сомнительным долгам</v>
          </cell>
          <cell r="G50">
            <v>463</v>
          </cell>
        </row>
        <row r="54">
          <cell r="E54">
            <v>126</v>
          </cell>
          <cell r="G54">
            <v>3294.97</v>
          </cell>
          <cell r="H54">
            <v>3294.97</v>
          </cell>
        </row>
      </sheetData>
      <sheetData sheetId="8">
        <row r="7">
          <cell r="G7">
            <v>155</v>
          </cell>
          <cell r="H7">
            <v>144</v>
          </cell>
          <cell r="I7">
            <v>162</v>
          </cell>
          <cell r="J7">
            <v>162</v>
          </cell>
          <cell r="K7">
            <v>185.04468988784703</v>
          </cell>
        </row>
        <row r="8">
          <cell r="G8">
            <v>155</v>
          </cell>
          <cell r="H8">
            <v>144</v>
          </cell>
          <cell r="I8">
            <v>162</v>
          </cell>
          <cell r="J8">
            <v>162</v>
          </cell>
          <cell r="K8">
            <v>185.04468988784703</v>
          </cell>
        </row>
        <row r="10">
          <cell r="G10">
            <v>2604</v>
          </cell>
          <cell r="H10">
            <v>2604</v>
          </cell>
          <cell r="I10">
            <v>2890.44</v>
          </cell>
          <cell r="J10">
            <v>2890.44</v>
          </cell>
          <cell r="K10">
            <v>3136.1274</v>
          </cell>
        </row>
        <row r="11">
          <cell r="G11">
            <v>1.035126</v>
          </cell>
          <cell r="H11">
            <v>1.11</v>
          </cell>
          <cell r="I11">
            <v>1.078</v>
          </cell>
          <cell r="J11">
            <v>1.078</v>
          </cell>
          <cell r="K11">
            <v>1.075</v>
          </cell>
        </row>
        <row r="12">
          <cell r="G12">
            <v>2695.468104</v>
          </cell>
          <cell r="H12">
            <v>2890.44</v>
          </cell>
          <cell r="I12">
            <v>3115.8943200000003</v>
          </cell>
          <cell r="J12">
            <v>3115.8943200000003</v>
          </cell>
          <cell r="K12">
            <v>3371.3369549999998</v>
          </cell>
        </row>
        <row r="13">
          <cell r="G13">
            <v>4.53</v>
          </cell>
          <cell r="H13">
            <v>4.65</v>
          </cell>
          <cell r="I13">
            <v>4.121</v>
          </cell>
          <cell r="J13">
            <v>4.121</v>
          </cell>
          <cell r="K13">
            <v>5.808597905219568</v>
          </cell>
        </row>
        <row r="14">
          <cell r="G14">
            <v>1.49</v>
          </cell>
          <cell r="H14">
            <v>1.51</v>
          </cell>
          <cell r="I14">
            <v>1.42</v>
          </cell>
          <cell r="J14">
            <v>1.42</v>
          </cell>
          <cell r="K14">
            <v>1.72</v>
          </cell>
        </row>
        <row r="17">
          <cell r="G17">
            <v>2.5995</v>
          </cell>
          <cell r="H17">
            <v>7.47</v>
          </cell>
          <cell r="I17">
            <v>3.67</v>
          </cell>
          <cell r="J17">
            <v>3.67</v>
          </cell>
          <cell r="K17">
            <v>8.066403358084143</v>
          </cell>
        </row>
        <row r="20">
          <cell r="G20">
            <v>20</v>
          </cell>
          <cell r="H20">
            <v>20</v>
          </cell>
          <cell r="I20">
            <v>20</v>
          </cell>
          <cell r="J20">
            <v>20</v>
          </cell>
          <cell r="K20">
            <v>20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</sheetData>
      <sheetData sheetId="10">
        <row r="11">
          <cell r="D11">
            <v>216.84875751000004</v>
          </cell>
          <cell r="I11">
            <v>7.941384000000001</v>
          </cell>
        </row>
        <row r="12">
          <cell r="D12">
            <v>33552.15387039001</v>
          </cell>
          <cell r="E12">
            <v>4909</v>
          </cell>
          <cell r="I12">
            <v>1588.4776269600002</v>
          </cell>
        </row>
        <row r="16">
          <cell r="D16">
            <v>50723.00987523001</v>
          </cell>
          <cell r="I16">
            <v>977.83828956</v>
          </cell>
        </row>
        <row r="17">
          <cell r="D17">
            <v>19477.088166360005</v>
          </cell>
          <cell r="I17">
            <v>410.44779468</v>
          </cell>
        </row>
        <row r="20">
          <cell r="D20">
            <v>5593.013100510001</v>
          </cell>
          <cell r="I20">
            <v>247.57279272000005</v>
          </cell>
        </row>
        <row r="21">
          <cell r="D21">
            <v>68230.37112243</v>
          </cell>
          <cell r="I21">
            <v>1538.1408794400002</v>
          </cell>
        </row>
        <row r="22">
          <cell r="D22">
            <v>124.78413651000001</v>
          </cell>
          <cell r="I22">
            <v>7.048637640000001</v>
          </cell>
        </row>
      </sheetData>
      <sheetData sheetId="11">
        <row r="6">
          <cell r="F6">
            <v>8948.1</v>
          </cell>
          <cell r="G6">
            <v>9342.599693248048</v>
          </cell>
          <cell r="H6">
            <v>10380.37</v>
          </cell>
          <cell r="I6">
            <v>10380.37</v>
          </cell>
          <cell r="J6">
            <v>16014.914999999999</v>
          </cell>
        </row>
        <row r="7">
          <cell r="F7">
            <v>626.367</v>
          </cell>
          <cell r="G7">
            <v>653.9819785273634</v>
          </cell>
          <cell r="H7">
            <v>726.6259</v>
          </cell>
          <cell r="I7">
            <v>726.6259</v>
          </cell>
          <cell r="J7">
            <v>981.04664</v>
          </cell>
        </row>
        <row r="8">
          <cell r="F8">
            <v>2527.659288</v>
          </cell>
          <cell r="G8">
            <v>2639.097561348709</v>
          </cell>
          <cell r="H8">
            <v>2932.2469175999995</v>
          </cell>
          <cell r="I8">
            <v>2932.2469175999995</v>
          </cell>
          <cell r="J8">
            <v>3958.9436409600003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16014.914999999999</v>
          </cell>
        </row>
        <row r="13">
          <cell r="F13">
            <v>202.76232</v>
          </cell>
          <cell r="G13">
            <v>193.3944965428952</v>
          </cell>
          <cell r="H13">
            <v>223.03855200000004</v>
          </cell>
          <cell r="I13">
            <v>223.03855200000004</v>
          </cell>
          <cell r="J13">
            <v>247.57279272000005</v>
          </cell>
        </row>
        <row r="14">
          <cell r="F14">
            <v>2067.093</v>
          </cell>
          <cell r="G14">
            <v>1971.5927253042407</v>
          </cell>
          <cell r="H14">
            <v>2273.8023000000003</v>
          </cell>
          <cell r="I14">
            <v>2273.8023000000003</v>
          </cell>
          <cell r="J14">
            <v>2523.920553</v>
          </cell>
        </row>
        <row r="15">
          <cell r="F15">
            <v>980.44968</v>
          </cell>
          <cell r="G15">
            <v>935.1526305854989</v>
          </cell>
          <cell r="H15">
            <v>1475.494648</v>
          </cell>
          <cell r="I15">
            <v>1475.494648</v>
          </cell>
          <cell r="J15">
            <v>2005.9740592800001</v>
          </cell>
        </row>
        <row r="17">
          <cell r="F17">
            <v>2826.6950000000006</v>
          </cell>
          <cell r="G17">
            <v>3770.7</v>
          </cell>
          <cell r="H17">
            <v>2104.6645</v>
          </cell>
          <cell r="I17">
            <v>2104.6645</v>
          </cell>
          <cell r="J17">
            <v>1907.2325950000004</v>
          </cell>
        </row>
        <row r="19">
          <cell r="F19">
            <v>1190</v>
          </cell>
          <cell r="H19">
            <v>1190</v>
          </cell>
          <cell r="I19">
            <v>1190</v>
          </cell>
          <cell r="J19">
            <v>1309</v>
          </cell>
        </row>
        <row r="23">
          <cell r="F23">
            <v>402</v>
          </cell>
          <cell r="G23">
            <v>330.1</v>
          </cell>
          <cell r="H23">
            <v>220</v>
          </cell>
          <cell r="I23">
            <v>220</v>
          </cell>
          <cell r="J23">
            <v>324.9735900079743</v>
          </cell>
        </row>
        <row r="24">
          <cell r="F24">
            <v>36.2</v>
          </cell>
          <cell r="G24">
            <v>125.4</v>
          </cell>
          <cell r="H24">
            <v>38.9</v>
          </cell>
          <cell r="I24">
            <v>38.9</v>
          </cell>
          <cell r="J24">
            <v>41.8175</v>
          </cell>
        </row>
        <row r="28">
          <cell r="B28" t="str">
            <v>- налог на землю</v>
          </cell>
          <cell r="F28">
            <v>1152.97</v>
          </cell>
          <cell r="G28">
            <v>1116.50195557995</v>
          </cell>
          <cell r="H28">
            <v>1152.97</v>
          </cell>
          <cell r="I28">
            <v>1152.97</v>
          </cell>
          <cell r="J28">
            <v>1395.0978747420004</v>
          </cell>
        </row>
        <row r="29">
          <cell r="B29" t="str">
            <v>ВН</v>
          </cell>
        </row>
        <row r="30">
          <cell r="B30" t="str">
            <v>СН1</v>
          </cell>
        </row>
        <row r="31">
          <cell r="B31" t="str">
            <v>СН2</v>
          </cell>
        </row>
        <row r="32">
          <cell r="B32" t="str">
            <v>НН</v>
          </cell>
        </row>
        <row r="33">
          <cell r="B33" t="str">
            <v>- налог на пользователей автодорог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B34" t="str">
            <v>- налог на транспорт</v>
          </cell>
          <cell r="F34">
            <v>37</v>
          </cell>
          <cell r="G34">
            <v>37.81545</v>
          </cell>
          <cell r="H34">
            <v>40.3</v>
          </cell>
          <cell r="I34">
            <v>40.3</v>
          </cell>
          <cell r="J34">
            <v>61.52327575</v>
          </cell>
        </row>
        <row r="35">
          <cell r="B35" t="str">
            <v>УГЭН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B36" t="str">
            <v>РЭК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энергосбережение</v>
          </cell>
          <cell r="F37">
            <v>835.7647765015806</v>
          </cell>
          <cell r="G37">
            <v>961.5</v>
          </cell>
          <cell r="H37">
            <v>819</v>
          </cell>
          <cell r="I37">
            <v>819</v>
          </cell>
          <cell r="J37">
            <v>900.9</v>
          </cell>
        </row>
        <row r="39">
          <cell r="F39">
            <v>10196.971223480017</v>
          </cell>
          <cell r="G39">
            <v>9516.768421900895</v>
          </cell>
          <cell r="H39">
            <v>12208.423682400009</v>
          </cell>
          <cell r="I39">
            <v>12208.423682400009</v>
          </cell>
          <cell r="J39">
            <v>41181.60360210332</v>
          </cell>
        </row>
        <row r="52">
          <cell r="F52">
            <v>126</v>
          </cell>
          <cell r="H52">
            <v>3295</v>
          </cell>
          <cell r="I52">
            <v>3295</v>
          </cell>
          <cell r="J52">
            <v>5487</v>
          </cell>
        </row>
        <row r="59">
          <cell r="F59">
            <v>113.11</v>
          </cell>
          <cell r="G59">
            <v>130.276017026667</v>
          </cell>
          <cell r="H59">
            <v>125.291232</v>
          </cell>
          <cell r="I59">
            <v>125.291232</v>
          </cell>
          <cell r="J59">
            <v>130.27596202218888</v>
          </cell>
        </row>
        <row r="63">
          <cell r="F63">
            <v>12660.905999981598</v>
          </cell>
          <cell r="G63">
            <v>12088.085827480845</v>
          </cell>
          <cell r="H63">
            <v>14479.59368240001</v>
          </cell>
          <cell r="I63">
            <v>14479.59368240001</v>
          </cell>
          <cell r="J63">
            <v>43905.915842603295</v>
          </cell>
        </row>
        <row r="67">
          <cell r="F67">
            <v>5189.579795768568</v>
          </cell>
          <cell r="G67">
            <v>5189.579795768568</v>
          </cell>
          <cell r="H67">
            <v>5556.47</v>
          </cell>
          <cell r="I67">
            <v>5556.47</v>
          </cell>
          <cell r="J67">
            <v>5962.47</v>
          </cell>
        </row>
        <row r="70">
          <cell r="F70">
            <v>91</v>
          </cell>
          <cell r="G70">
            <v>91</v>
          </cell>
          <cell r="H70">
            <v>91</v>
          </cell>
          <cell r="I70">
            <v>91</v>
          </cell>
          <cell r="J70">
            <v>91</v>
          </cell>
        </row>
        <row r="71">
          <cell r="F71">
            <v>3418.3088523353417</v>
          </cell>
          <cell r="G71">
            <v>3418.3088523353417</v>
          </cell>
          <cell r="H71">
            <v>3783.94</v>
          </cell>
          <cell r="I71">
            <v>3783.94</v>
          </cell>
          <cell r="J71">
            <v>4188.68</v>
          </cell>
        </row>
        <row r="72">
          <cell r="F72">
            <v>1680.2709434332269</v>
          </cell>
          <cell r="G72">
            <v>1680.2709434332269</v>
          </cell>
          <cell r="H72">
            <v>1681.53</v>
          </cell>
          <cell r="I72">
            <v>1681.53</v>
          </cell>
          <cell r="J72">
            <v>1682.79</v>
          </cell>
        </row>
      </sheetData>
      <sheetData sheetId="12">
        <row r="9">
          <cell r="E9">
            <v>4777</v>
          </cell>
          <cell r="F9">
            <v>3706.273509999999</v>
          </cell>
          <cell r="G9">
            <v>8429</v>
          </cell>
          <cell r="H9">
            <v>8429</v>
          </cell>
          <cell r="I9">
            <v>10494</v>
          </cell>
        </row>
        <row r="10">
          <cell r="E10">
            <v>1359</v>
          </cell>
          <cell r="F10">
            <v>1214.9021699999998</v>
          </cell>
          <cell r="G10">
            <v>1165.38</v>
          </cell>
          <cell r="H10">
            <v>1165.38</v>
          </cell>
          <cell r="I10">
            <v>2561.674210338056</v>
          </cell>
        </row>
        <row r="13">
          <cell r="E13">
            <v>4553.4</v>
          </cell>
          <cell r="F13">
            <v>3483.1843799999992</v>
          </cell>
          <cell r="G13">
            <v>4349</v>
          </cell>
          <cell r="H13">
            <v>4349</v>
          </cell>
          <cell r="I13">
            <v>5332</v>
          </cell>
        </row>
        <row r="18">
          <cell r="E18">
            <v>1582.6000000000004</v>
          </cell>
          <cell r="F18">
            <v>1437.9912999999992</v>
          </cell>
          <cell r="G18">
            <v>5245.380000000001</v>
          </cell>
          <cell r="H18">
            <v>5245.380000000001</v>
          </cell>
          <cell r="I18">
            <v>7723.674210338057</v>
          </cell>
        </row>
      </sheetData>
      <sheetData sheetId="14">
        <row r="10">
          <cell r="E10">
            <v>485</v>
          </cell>
          <cell r="F10">
            <v>223.08912999999998</v>
          </cell>
          <cell r="G10">
            <v>4080</v>
          </cell>
          <cell r="H10">
            <v>4080</v>
          </cell>
          <cell r="I10">
            <v>5162</v>
          </cell>
        </row>
        <row r="15">
          <cell r="E15">
            <v>485</v>
          </cell>
          <cell r="F15">
            <v>223.08912999999998</v>
          </cell>
          <cell r="G15">
            <v>4080</v>
          </cell>
          <cell r="H15">
            <v>4080</v>
          </cell>
          <cell r="I15">
            <v>5162</v>
          </cell>
        </row>
        <row r="17">
          <cell r="E17">
            <v>1359</v>
          </cell>
          <cell r="F17">
            <v>1214.9</v>
          </cell>
          <cell r="G17">
            <v>1165.38</v>
          </cell>
          <cell r="H17">
            <v>1165.38</v>
          </cell>
          <cell r="I17">
            <v>2561.674210338056</v>
          </cell>
        </row>
        <row r="19">
          <cell r="E19">
            <v>1359</v>
          </cell>
          <cell r="F19">
            <v>1214.9</v>
          </cell>
          <cell r="G19">
            <v>1165.38</v>
          </cell>
          <cell r="H19">
            <v>1165.38</v>
          </cell>
          <cell r="I19">
            <v>2561.674210338056</v>
          </cell>
        </row>
        <row r="21">
          <cell r="E21">
            <v>200</v>
          </cell>
          <cell r="G21">
            <v>200</v>
          </cell>
          <cell r="H21">
            <v>200</v>
          </cell>
          <cell r="I21">
            <v>772.3674210338057</v>
          </cell>
        </row>
        <row r="22">
          <cell r="E22">
            <v>140</v>
          </cell>
          <cell r="G22">
            <v>272.269</v>
          </cell>
          <cell r="H22">
            <v>272.269</v>
          </cell>
          <cell r="I22">
            <v>424.8020815685931</v>
          </cell>
        </row>
        <row r="28">
          <cell r="B28" t="str">
            <v>Другие прочие платежи из прибыли</v>
          </cell>
        </row>
        <row r="29">
          <cell r="B29" t="str">
            <v>Резервный фонд</v>
          </cell>
          <cell r="E29">
            <v>140</v>
          </cell>
          <cell r="G29">
            <v>272.269</v>
          </cell>
          <cell r="H29">
            <v>272.269</v>
          </cell>
          <cell r="I29">
            <v>424.8020815685931</v>
          </cell>
        </row>
        <row r="32">
          <cell r="E32">
            <v>2795</v>
          </cell>
          <cell r="F32">
            <v>1437.9891300000002</v>
          </cell>
          <cell r="G32">
            <v>6395.859</v>
          </cell>
          <cell r="H32">
            <v>6395.859</v>
          </cell>
          <cell r="I32">
            <v>9673.645712940453</v>
          </cell>
        </row>
        <row r="35">
          <cell r="E35">
            <v>882</v>
          </cell>
          <cell r="F35">
            <v>927.6</v>
          </cell>
          <cell r="G35">
            <v>2019.1</v>
          </cell>
          <cell r="H35">
            <v>2019.1</v>
          </cell>
          <cell r="I35">
            <v>7687.2</v>
          </cell>
        </row>
        <row r="40">
          <cell r="E40">
            <v>320</v>
          </cell>
          <cell r="F40">
            <v>204.823</v>
          </cell>
          <cell r="G40">
            <v>405.3</v>
          </cell>
          <cell r="H40">
            <v>405.3</v>
          </cell>
          <cell r="I40">
            <v>526.02</v>
          </cell>
        </row>
        <row r="48">
          <cell r="B48" t="str">
            <v>другие налоги и обязательные сборы и платежи (с расшифровкой)</v>
          </cell>
          <cell r="E48">
            <v>611</v>
          </cell>
          <cell r="F48">
            <v>633.12</v>
          </cell>
          <cell r="G48">
            <v>678.21</v>
          </cell>
          <cell r="H48">
            <v>678.21</v>
          </cell>
          <cell r="I48">
            <v>752.8020000000001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E55">
            <v>61.583406090139704</v>
          </cell>
          <cell r="F55">
            <v>52.26248052321022</v>
          </cell>
          <cell r="G55">
            <v>77.63266408349186</v>
          </cell>
          <cell r="H55">
            <v>77.63266408349186</v>
          </cell>
          <cell r="I55">
            <v>194.20857125949163</v>
          </cell>
        </row>
        <row r="56">
          <cell r="E56">
            <v>2798.3088153284257</v>
          </cell>
          <cell r="F56">
            <v>2186.268248873548</v>
          </cell>
          <cell r="G56">
            <v>7308.102669583386</v>
          </cell>
          <cell r="H56">
            <v>7308.102669583386</v>
          </cell>
          <cell r="I56">
            <v>14101.313827068216</v>
          </cell>
        </row>
        <row r="57">
          <cell r="E57">
            <v>1137.1077785814348</v>
          </cell>
          <cell r="F57">
            <v>965.0014006032427</v>
          </cell>
          <cell r="G57">
            <v>1434.5236663331214</v>
          </cell>
          <cell r="H57">
            <v>1434.5236663331214</v>
          </cell>
          <cell r="I57">
            <v>3591.3433146127463</v>
          </cell>
        </row>
      </sheetData>
      <sheetData sheetId="16">
        <row r="30">
          <cell r="F30">
            <v>120</v>
          </cell>
          <cell r="G30">
            <v>1</v>
          </cell>
        </row>
        <row r="35">
          <cell r="F35">
            <v>110</v>
          </cell>
          <cell r="G35">
            <v>3.4</v>
          </cell>
        </row>
        <row r="37">
          <cell r="F37">
            <v>350</v>
          </cell>
          <cell r="G37">
            <v>173.24</v>
          </cell>
        </row>
        <row r="40">
          <cell r="F40">
            <v>260</v>
          </cell>
          <cell r="G40">
            <v>1.7</v>
          </cell>
        </row>
        <row r="41">
          <cell r="F41">
            <v>220</v>
          </cell>
          <cell r="G41">
            <v>77</v>
          </cell>
        </row>
        <row r="42">
          <cell r="F42">
            <v>150</v>
          </cell>
          <cell r="G42">
            <v>398.12</v>
          </cell>
        </row>
        <row r="43">
          <cell r="F43">
            <v>270</v>
          </cell>
          <cell r="G43">
            <v>337.7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 (2)"/>
      <sheetName val="4"/>
      <sheetName val="5"/>
      <sheetName val="6 (2)"/>
      <sheetName val="15 (2)"/>
      <sheetName val="16 (2)"/>
      <sheetName val="17 (2)"/>
      <sheetName val="17.1"/>
      <sheetName val="18.2"/>
      <sheetName val="20 (2)"/>
      <sheetName val="20.1"/>
      <sheetName val="21.3"/>
      <sheetName val="24 (2)"/>
      <sheetName val="P2.1"/>
      <sheetName val="25"/>
      <sheetName val="P2.2"/>
      <sheetName val="2.3"/>
      <sheetName val="перекрестка"/>
      <sheetName val="4.16."/>
      <sheetName val="Затраты на ОТ 2007"/>
      <sheetName val="финплан"/>
      <sheetName val="анализ роста к факту"/>
      <sheetName val="анализ роста"/>
      <sheetName val="титул"/>
      <sheetName val="1.2.2."/>
      <sheetName val="1.3."/>
      <sheetName val="1.4."/>
      <sheetName val="1.5."/>
      <sheetName val="1.6."/>
      <sheetName val="1.12.а"/>
      <sheetName val="1.12."/>
      <sheetName val="1.13."/>
      <sheetName val="1.15."/>
      <sheetName val="1.16."/>
      <sheetName val="1.16. жкх"/>
      <sheetName val="1.17."/>
      <sheetName val="1.17.1."/>
      <sheetName val="1.17.2."/>
      <sheetName val="1.18.2."/>
      <sheetName val="1.20."/>
      <sheetName val="1.20.3"/>
      <sheetName val="1.21.3"/>
      <sheetName val="1.24."/>
      <sheetName val="1.25."/>
      <sheetName val="1.27."/>
      <sheetName val="расчет"/>
      <sheetName val="хознужды "/>
      <sheetName val="тбо 2006"/>
      <sheetName val="газ 2006"/>
      <sheetName val="вода 2006"/>
      <sheetName val="1.2.1."/>
      <sheetName val="прочие"/>
      <sheetName val="1.1."/>
      <sheetName val="1.1.а"/>
      <sheetName val="1.2."/>
      <sheetName val="2.1."/>
      <sheetName val="доп к налог на землю"/>
      <sheetName val="2.2.; 2.3.; 2.4."/>
      <sheetName val="3.1."/>
      <sheetName val="3.2."/>
      <sheetName val="сбор выр 2005факт"/>
      <sheetName val="сбор выр"/>
      <sheetName val="3.5."/>
      <sheetName val="3.4.2."/>
      <sheetName val="3.6 ; 3.7.; 3.9."/>
      <sheetName val="4.1."/>
      <sheetName val="план обуч"/>
      <sheetName val="4.2.; 4.3.; 4.4."/>
      <sheetName val="4.6."/>
      <sheetName val="4.8."/>
      <sheetName val="4.10."/>
      <sheetName val="4.11."/>
      <sheetName val="факт 2004 срмесячн"/>
      <sheetName val="4.12.-4.15."/>
      <sheetName val="4.13.; 4.14."/>
      <sheetName val="4.17.-4.20."/>
      <sheetName val="4.21."/>
      <sheetName val="4.22."/>
      <sheetName val="4.7."/>
      <sheetName val="4.9."/>
      <sheetName val="4.23-4.24."/>
      <sheetName val="Таб П2.1"/>
      <sheetName val="ТабП.2.2"/>
      <sheetName val="услуги пр хар"/>
      <sheetName val="факт 2004"/>
      <sheetName val="расч мех"/>
      <sheetName val="стоимость механ"/>
      <sheetName val="РЭК офицально"/>
      <sheetName val="расчет числ по ЖКХ"/>
      <sheetName val="приб на соц разв по ЖКХ"/>
      <sheetName val="ноч"/>
      <sheetName val="ступень оплаты"/>
      <sheetName val="выпадающие по 2004"/>
      <sheetName val="1.16. отр"/>
      <sheetName val="приб на соц разв по Электропр"/>
      <sheetName val="сбыт уе"/>
      <sheetName val="бензин "/>
      <sheetName val="пробег"/>
      <sheetName val="исправления 30.05.2006 (сб)"/>
      <sheetName val="Заголовок (сб)"/>
      <sheetName val="Содержание (сб)"/>
      <sheetName val="3 (сб)"/>
      <sheetName val="4 (сб)"/>
      <sheetName val="5 (сб)"/>
      <sheetName val="6 (сб)"/>
      <sheetName val="15 (сб)"/>
      <sheetName val="16 (сб)"/>
      <sheetName val="18.2 (сб)"/>
      <sheetName val="17 (сб)"/>
      <sheetName val="17.1 (сб)"/>
      <sheetName val="20 (сб)"/>
      <sheetName val="20.1 (сб)"/>
      <sheetName val="21.3 (сб)"/>
      <sheetName val="24 (сб)"/>
      <sheetName val="P2.1 (сб)"/>
      <sheetName val="25 (сб)"/>
      <sheetName val="P2.2 (сб)"/>
      <sheetName val="2.3 (сб)"/>
      <sheetName val="перекрестка (сб)"/>
      <sheetName val="4.16. (сб)"/>
      <sheetName val="Затраты на ОТ 2007 (сб)"/>
      <sheetName val="финплан (сб)"/>
      <sheetName val="анализ роста к факту (сб)"/>
      <sheetName val="статьи расходов остро необ (сб)"/>
      <sheetName val="анализ роста (сб)"/>
      <sheetName val="титул (сб)"/>
      <sheetName val="1.2.2. (сб)"/>
      <sheetName val="1.3. (сб)"/>
      <sheetName val="1.4. (сб)"/>
      <sheetName val="1.5. (сб)"/>
      <sheetName val="1.6. (сб)"/>
      <sheetName val="1.12.а (сб)"/>
      <sheetName val="1.12. (сб)"/>
      <sheetName val="1.13. (сб)"/>
      <sheetName val="1.15. (сб)"/>
      <sheetName val="1.16. (сб)"/>
      <sheetName val="1.17. (сб)"/>
      <sheetName val="1.17.1. (сб)"/>
      <sheetName val="1.17.2. (сб)"/>
      <sheetName val="1.18.2. (сб)"/>
      <sheetName val="1.20. (сб)"/>
      <sheetName val="1.20.3 (сб)"/>
      <sheetName val="1.21.3 (сб)"/>
      <sheetName val="1.24. (сб)"/>
      <sheetName val="1.25. (сб)"/>
      <sheetName val="1.27. (сб)"/>
      <sheetName val="расчет (сб)"/>
      <sheetName val="хознужды  (сб)"/>
      <sheetName val="тбо 2006 (сб)"/>
      <sheetName val="газ 2006 (сб)"/>
      <sheetName val="вода 2006 (сб)"/>
      <sheetName val="1.2.1. (сб)"/>
      <sheetName val="прочие (сб)"/>
      <sheetName val="1.1. (сб)"/>
      <sheetName val="1.1.а (сб)"/>
      <sheetName val="1.2. (сб)"/>
      <sheetName val="2.1. (сб)"/>
      <sheetName val="доп к налог на землю (сб)"/>
      <sheetName val="2.2.; 2.3.; 2.4. (сб)"/>
      <sheetName val="3.1. (сб)"/>
      <sheetName val="связь (сб)"/>
      <sheetName val="3.2. (сб)"/>
      <sheetName val="сбор выр 2005факт (сб)"/>
      <sheetName val="сбор выр (сб)"/>
      <sheetName val="3.5. (сб)"/>
      <sheetName val="3.4.2. (сб)"/>
      <sheetName val="3.6 ; 3.7.; 3.9. (сб)"/>
      <sheetName val="4.1. (сб)"/>
      <sheetName val="план обуч (сб)"/>
      <sheetName val="4.2.; 4.3.; 4.4. (сб)"/>
      <sheetName val="4.6. (сб)"/>
      <sheetName val="4.8. (сб)"/>
      <sheetName val="4.10. (сб)"/>
      <sheetName val="4.11. (сб)"/>
      <sheetName val="факт 2004 срмесячн (сб)"/>
      <sheetName val="4.12.-4.15. (сб)"/>
      <sheetName val="4.13.; 4.14. (сб)"/>
      <sheetName val="4.17.-4.20. (сб)"/>
      <sheetName val="4.21. (сб)"/>
      <sheetName val="4.22. (сб)"/>
      <sheetName val="4.7. (сб)"/>
      <sheetName val="4.9. (сб)"/>
      <sheetName val="4.23-4.24. (сб)"/>
      <sheetName val="Таб П2.1 (сб)"/>
      <sheetName val="ТабП.2.2 (сб)"/>
      <sheetName val="услуги пр хар (сб)"/>
      <sheetName val="факт 2004 (сб)"/>
      <sheetName val="расч мех (сб)"/>
      <sheetName val="стоимость механ (сб)"/>
      <sheetName val="РЭК офицально (сб)"/>
      <sheetName val="расчет числ по ЖКХ (сб)"/>
      <sheetName val="1.16. жкх (сб)"/>
      <sheetName val="приб на соц разв по ЖКХ (сб)"/>
      <sheetName val="ночные (сб)"/>
      <sheetName val="ступень оплаты (сб)"/>
      <sheetName val="выпадающие по 2004 (сб)"/>
      <sheetName val="1.16. отр (сб)"/>
      <sheetName val="приб на соц разв по Электро (с)"/>
      <sheetName val="сбыт уе (сб)"/>
      <sheetName val="бензин  (сб)"/>
      <sheetName val="пробег (сб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товарка горсети"/>
    </sheetNames>
    <sheetDataSet>
      <sheetData sheetId="0">
        <row r="93">
          <cell r="M93">
            <v>0</v>
          </cell>
          <cell r="O93">
            <v>0</v>
          </cell>
        </row>
        <row r="94">
          <cell r="M94">
            <v>0</v>
          </cell>
          <cell r="O94">
            <v>0</v>
          </cell>
        </row>
        <row r="95">
          <cell r="M95">
            <v>0</v>
          </cell>
          <cell r="O95">
            <v>0</v>
          </cell>
        </row>
        <row r="96">
          <cell r="M96">
            <v>0</v>
          </cell>
          <cell r="O96">
            <v>0</v>
          </cell>
        </row>
        <row r="97">
          <cell r="M97">
            <v>0</v>
          </cell>
          <cell r="O97">
            <v>0</v>
          </cell>
        </row>
        <row r="98">
          <cell r="M98">
            <v>0</v>
          </cell>
          <cell r="O98">
            <v>0</v>
          </cell>
        </row>
        <row r="99">
          <cell r="M99">
            <v>0</v>
          </cell>
          <cell r="O99">
            <v>0</v>
          </cell>
        </row>
        <row r="100">
          <cell r="M100">
            <v>0</v>
          </cell>
          <cell r="O100">
            <v>0</v>
          </cell>
        </row>
        <row r="101">
          <cell r="M101">
            <v>1743</v>
          </cell>
          <cell r="O101">
            <v>20</v>
          </cell>
        </row>
        <row r="102">
          <cell r="M102">
            <v>0</v>
          </cell>
          <cell r="O102">
            <v>0</v>
          </cell>
        </row>
        <row r="103">
          <cell r="M103">
            <v>695</v>
          </cell>
          <cell r="O103">
            <v>2103</v>
          </cell>
        </row>
        <row r="104">
          <cell r="M104">
            <v>336</v>
          </cell>
          <cell r="O104">
            <v>436</v>
          </cell>
        </row>
        <row r="105">
          <cell r="M105">
            <v>581</v>
          </cell>
          <cell r="O105">
            <v>1243</v>
          </cell>
        </row>
        <row r="106">
          <cell r="M106">
            <v>1565</v>
          </cell>
          <cell r="O106">
            <v>1340</v>
          </cell>
        </row>
        <row r="107">
          <cell r="M107">
            <v>856</v>
          </cell>
          <cell r="O107">
            <v>3627</v>
          </cell>
        </row>
        <row r="109">
          <cell r="M109">
            <v>0</v>
          </cell>
          <cell r="O109">
            <v>0</v>
          </cell>
        </row>
        <row r="110">
          <cell r="M110">
            <v>0</v>
          </cell>
          <cell r="O110">
            <v>0</v>
          </cell>
        </row>
        <row r="111">
          <cell r="M111">
            <v>0</v>
          </cell>
          <cell r="O111">
            <v>0</v>
          </cell>
        </row>
        <row r="112">
          <cell r="M112">
            <v>0</v>
          </cell>
          <cell r="O112">
            <v>447</v>
          </cell>
        </row>
        <row r="113">
          <cell r="M113">
            <v>50</v>
          </cell>
          <cell r="O113">
            <v>90</v>
          </cell>
        </row>
        <row r="114">
          <cell r="M114">
            <v>41</v>
          </cell>
          <cell r="O114">
            <v>81</v>
          </cell>
        </row>
        <row r="115">
          <cell r="M115">
            <v>14944</v>
          </cell>
          <cell r="O115">
            <v>7183</v>
          </cell>
        </row>
        <row r="116">
          <cell r="M116">
            <v>2364</v>
          </cell>
          <cell r="O116">
            <v>223</v>
          </cell>
        </row>
        <row r="117">
          <cell r="M117">
            <v>27450</v>
          </cell>
          <cell r="O117">
            <v>35</v>
          </cell>
        </row>
        <row r="118">
          <cell r="M118">
            <v>11310.807700000001</v>
          </cell>
          <cell r="O118">
            <v>5</v>
          </cell>
        </row>
        <row r="120">
          <cell r="M120">
            <v>1080.2742599999997</v>
          </cell>
          <cell r="O120">
            <v>10</v>
          </cell>
        </row>
        <row r="121">
          <cell r="M121">
            <v>1299.5078599999997</v>
          </cell>
          <cell r="O121">
            <v>197</v>
          </cell>
        </row>
        <row r="172">
          <cell r="M172">
            <v>0</v>
          </cell>
          <cell r="O172">
            <v>29</v>
          </cell>
        </row>
        <row r="173">
          <cell r="M173">
            <v>0</v>
          </cell>
          <cell r="O173">
            <v>0</v>
          </cell>
        </row>
        <row r="174">
          <cell r="M174">
            <v>0</v>
          </cell>
          <cell r="O174">
            <v>13</v>
          </cell>
        </row>
        <row r="175">
          <cell r="M175">
            <v>0</v>
          </cell>
          <cell r="O175">
            <v>0</v>
          </cell>
        </row>
        <row r="176">
          <cell r="M176">
            <v>0</v>
          </cell>
          <cell r="O176">
            <v>1</v>
          </cell>
        </row>
        <row r="177">
          <cell r="M177">
            <v>0</v>
          </cell>
          <cell r="O177">
            <v>0</v>
          </cell>
        </row>
        <row r="178">
          <cell r="M178">
            <v>0</v>
          </cell>
          <cell r="O178">
            <v>0</v>
          </cell>
        </row>
        <row r="179">
          <cell r="M179">
            <v>0</v>
          </cell>
          <cell r="O179">
            <v>0</v>
          </cell>
        </row>
        <row r="180">
          <cell r="M180">
            <v>265</v>
          </cell>
          <cell r="O180">
            <v>6</v>
          </cell>
        </row>
        <row r="181">
          <cell r="M181">
            <v>0</v>
          </cell>
          <cell r="O181">
            <v>13</v>
          </cell>
        </row>
        <row r="182">
          <cell r="M182">
            <v>44</v>
          </cell>
          <cell r="O182">
            <v>67</v>
          </cell>
        </row>
        <row r="183">
          <cell r="M183">
            <v>0</v>
          </cell>
          <cell r="O183">
            <v>2</v>
          </cell>
        </row>
        <row r="184">
          <cell r="M184">
            <v>1111</v>
          </cell>
          <cell r="O184">
            <v>97</v>
          </cell>
        </row>
        <row r="185">
          <cell r="M185">
            <v>740</v>
          </cell>
          <cell r="O185">
            <v>177</v>
          </cell>
        </row>
        <row r="186">
          <cell r="M186">
            <v>1290</v>
          </cell>
          <cell r="O186">
            <v>3049</v>
          </cell>
        </row>
        <row r="188">
          <cell r="M188">
            <v>0</v>
          </cell>
          <cell r="O188">
            <v>0</v>
          </cell>
        </row>
        <row r="189">
          <cell r="M189">
            <v>0</v>
          </cell>
          <cell r="O189">
            <v>0</v>
          </cell>
        </row>
        <row r="190">
          <cell r="M190">
            <v>0</v>
          </cell>
          <cell r="O190">
            <v>48</v>
          </cell>
        </row>
        <row r="191">
          <cell r="M191">
            <v>0</v>
          </cell>
          <cell r="O191">
            <v>383</v>
          </cell>
        </row>
        <row r="192">
          <cell r="M192">
            <v>17</v>
          </cell>
          <cell r="O192">
            <v>19</v>
          </cell>
        </row>
        <row r="193">
          <cell r="M193">
            <v>16</v>
          </cell>
          <cell r="O193">
            <v>226</v>
          </cell>
        </row>
        <row r="194">
          <cell r="M194">
            <v>5256</v>
          </cell>
          <cell r="O194">
            <v>2434</v>
          </cell>
        </row>
        <row r="195">
          <cell r="M195">
            <v>639</v>
          </cell>
          <cell r="O195">
            <v>129</v>
          </cell>
        </row>
        <row r="196">
          <cell r="M196">
            <v>9812</v>
          </cell>
          <cell r="O196">
            <v>26</v>
          </cell>
        </row>
        <row r="197">
          <cell r="M197">
            <v>3460.69516</v>
          </cell>
          <cell r="O197">
            <v>19</v>
          </cell>
        </row>
        <row r="199">
          <cell r="M199">
            <v>308.70259999999996</v>
          </cell>
          <cell r="O199">
            <v>116</v>
          </cell>
        </row>
        <row r="200">
          <cell r="M200">
            <v>1032</v>
          </cell>
          <cell r="O200">
            <v>374</v>
          </cell>
        </row>
        <row r="251">
          <cell r="M251">
            <v>0</v>
          </cell>
          <cell r="O251">
            <v>583</v>
          </cell>
        </row>
        <row r="252">
          <cell r="M252">
            <v>0</v>
          </cell>
          <cell r="O252">
            <v>0</v>
          </cell>
        </row>
        <row r="253">
          <cell r="M253">
            <v>0</v>
          </cell>
          <cell r="O253">
            <v>0</v>
          </cell>
        </row>
        <row r="254">
          <cell r="M254">
            <v>0</v>
          </cell>
          <cell r="O254">
            <v>0</v>
          </cell>
        </row>
        <row r="255">
          <cell r="M255">
            <v>0</v>
          </cell>
          <cell r="O255">
            <v>0</v>
          </cell>
        </row>
        <row r="256">
          <cell r="M256">
            <v>0</v>
          </cell>
          <cell r="O256">
            <v>0</v>
          </cell>
        </row>
        <row r="257">
          <cell r="M257">
            <v>0</v>
          </cell>
          <cell r="O257">
            <v>0</v>
          </cell>
        </row>
        <row r="258">
          <cell r="M258">
            <v>13</v>
          </cell>
          <cell r="O258">
            <v>71203</v>
          </cell>
        </row>
        <row r="259">
          <cell r="M259">
            <v>0</v>
          </cell>
          <cell r="O259">
            <v>27</v>
          </cell>
        </row>
        <row r="260">
          <cell r="M260">
            <v>0</v>
          </cell>
          <cell r="O260">
            <v>6</v>
          </cell>
        </row>
        <row r="261">
          <cell r="M261">
            <v>0</v>
          </cell>
          <cell r="O261">
            <v>10</v>
          </cell>
        </row>
        <row r="262">
          <cell r="M262">
            <v>0</v>
          </cell>
          <cell r="O262">
            <v>0</v>
          </cell>
        </row>
        <row r="263">
          <cell r="M263">
            <v>807</v>
          </cell>
          <cell r="O263">
            <v>500</v>
          </cell>
        </row>
        <row r="264">
          <cell r="M264">
            <v>57</v>
          </cell>
          <cell r="O264">
            <v>1426</v>
          </cell>
        </row>
        <row r="265">
          <cell r="M265">
            <v>553</v>
          </cell>
          <cell r="O265">
            <v>4275</v>
          </cell>
        </row>
        <row r="267">
          <cell r="M267">
            <v>0</v>
          </cell>
          <cell r="O267">
            <v>0</v>
          </cell>
        </row>
        <row r="268">
          <cell r="M268">
            <v>0</v>
          </cell>
          <cell r="O268">
            <v>0</v>
          </cell>
        </row>
        <row r="269">
          <cell r="M269">
            <v>0</v>
          </cell>
          <cell r="O269">
            <v>3</v>
          </cell>
        </row>
        <row r="270">
          <cell r="M270">
            <v>72</v>
          </cell>
          <cell r="O270">
            <v>395</v>
          </cell>
        </row>
        <row r="271">
          <cell r="M271">
            <v>19</v>
          </cell>
          <cell r="O271">
            <v>538</v>
          </cell>
        </row>
        <row r="272">
          <cell r="M272">
            <v>135</v>
          </cell>
          <cell r="O272">
            <v>420</v>
          </cell>
        </row>
        <row r="273">
          <cell r="M273">
            <v>19839</v>
          </cell>
          <cell r="O273">
            <v>5073</v>
          </cell>
        </row>
        <row r="274">
          <cell r="M274">
            <v>868</v>
          </cell>
          <cell r="O274">
            <v>450</v>
          </cell>
        </row>
        <row r="275">
          <cell r="M275">
            <v>2203</v>
          </cell>
          <cell r="O275">
            <v>9</v>
          </cell>
        </row>
        <row r="276">
          <cell r="M276">
            <v>18970.440260199997</v>
          </cell>
          <cell r="O276">
            <v>508</v>
          </cell>
        </row>
        <row r="278">
          <cell r="M278">
            <v>245.95215639999992</v>
          </cell>
          <cell r="O278">
            <v>13</v>
          </cell>
        </row>
        <row r="279">
          <cell r="M279">
            <v>438.64895139999953</v>
          </cell>
          <cell r="O279">
            <v>265</v>
          </cell>
        </row>
        <row r="299">
          <cell r="M299">
            <v>0</v>
          </cell>
          <cell r="O299">
            <v>70999</v>
          </cell>
        </row>
        <row r="330">
          <cell r="M330">
            <v>0</v>
          </cell>
          <cell r="O330">
            <v>0</v>
          </cell>
        </row>
        <row r="331">
          <cell r="M331">
            <v>0</v>
          </cell>
          <cell r="O331">
            <v>0</v>
          </cell>
        </row>
        <row r="332">
          <cell r="M332">
            <v>0</v>
          </cell>
          <cell r="O332">
            <v>0</v>
          </cell>
        </row>
        <row r="333">
          <cell r="M333">
            <v>0</v>
          </cell>
          <cell r="O333">
            <v>0</v>
          </cell>
        </row>
        <row r="334">
          <cell r="M334">
            <v>0</v>
          </cell>
          <cell r="O334">
            <v>0</v>
          </cell>
        </row>
        <row r="335">
          <cell r="M335">
            <v>0</v>
          </cell>
          <cell r="O335">
            <v>0</v>
          </cell>
        </row>
        <row r="336">
          <cell r="M336">
            <v>0</v>
          </cell>
          <cell r="O336">
            <v>12</v>
          </cell>
        </row>
        <row r="337">
          <cell r="M337">
            <v>2175</v>
          </cell>
          <cell r="O337">
            <v>291</v>
          </cell>
        </row>
        <row r="338">
          <cell r="M338">
            <v>11928</v>
          </cell>
          <cell r="O338">
            <v>903</v>
          </cell>
        </row>
        <row r="339">
          <cell r="M339">
            <v>76</v>
          </cell>
          <cell r="O339">
            <v>114</v>
          </cell>
        </row>
        <row r="340">
          <cell r="M340">
            <v>3302</v>
          </cell>
          <cell r="O340">
            <v>252</v>
          </cell>
        </row>
        <row r="341">
          <cell r="M341">
            <v>6749</v>
          </cell>
          <cell r="O341">
            <v>20</v>
          </cell>
        </row>
        <row r="342">
          <cell r="M342">
            <v>2089</v>
          </cell>
          <cell r="O342">
            <v>1234</v>
          </cell>
        </row>
        <row r="343">
          <cell r="M343">
            <v>7959</v>
          </cell>
          <cell r="O343">
            <v>3039</v>
          </cell>
        </row>
        <row r="344">
          <cell r="M344">
            <v>2520</v>
          </cell>
          <cell r="O344">
            <v>4256</v>
          </cell>
        </row>
        <row r="346">
          <cell r="M346">
            <v>0</v>
          </cell>
          <cell r="O346">
            <v>29</v>
          </cell>
        </row>
        <row r="347">
          <cell r="M347">
            <v>0</v>
          </cell>
          <cell r="O347">
            <v>0</v>
          </cell>
        </row>
        <row r="348">
          <cell r="M348">
            <v>0</v>
          </cell>
          <cell r="O348">
            <v>0</v>
          </cell>
        </row>
        <row r="349">
          <cell r="M349">
            <v>1</v>
          </cell>
          <cell r="O349">
            <v>882</v>
          </cell>
        </row>
        <row r="350">
          <cell r="M350">
            <v>12</v>
          </cell>
          <cell r="O350">
            <v>344</v>
          </cell>
        </row>
        <row r="351">
          <cell r="M351">
            <v>5013</v>
          </cell>
          <cell r="O351">
            <v>722</v>
          </cell>
        </row>
        <row r="352">
          <cell r="M352">
            <v>12762</v>
          </cell>
          <cell r="O352">
            <v>9343</v>
          </cell>
        </row>
        <row r="353">
          <cell r="M353">
            <v>3526</v>
          </cell>
          <cell r="O353">
            <v>118</v>
          </cell>
        </row>
        <row r="354">
          <cell r="M354">
            <v>18056</v>
          </cell>
          <cell r="O354">
            <v>315</v>
          </cell>
        </row>
        <row r="355">
          <cell r="M355">
            <v>4939.260839999999</v>
          </cell>
          <cell r="O355">
            <v>23</v>
          </cell>
        </row>
        <row r="357">
          <cell r="M357">
            <v>1445.8790799999997</v>
          </cell>
          <cell r="O357">
            <v>39</v>
          </cell>
        </row>
        <row r="358">
          <cell r="M358">
            <v>1791.0697999999993</v>
          </cell>
          <cell r="O358">
            <v>226</v>
          </cell>
        </row>
        <row r="409">
          <cell r="M409">
            <v>0</v>
          </cell>
          <cell r="O409">
            <v>0</v>
          </cell>
        </row>
        <row r="410">
          <cell r="M410">
            <v>0</v>
          </cell>
          <cell r="O410">
            <v>0</v>
          </cell>
        </row>
        <row r="411">
          <cell r="M411">
            <v>68.86716</v>
          </cell>
          <cell r="O411">
            <v>0</v>
          </cell>
        </row>
        <row r="412">
          <cell r="M412">
            <v>0</v>
          </cell>
          <cell r="O412">
            <v>0</v>
          </cell>
        </row>
        <row r="413">
          <cell r="M413">
            <v>0</v>
          </cell>
          <cell r="O413">
            <v>0</v>
          </cell>
        </row>
        <row r="414">
          <cell r="M414">
            <v>46</v>
          </cell>
          <cell r="O414">
            <v>3</v>
          </cell>
        </row>
        <row r="415">
          <cell r="M415">
            <v>0</v>
          </cell>
          <cell r="O415">
            <v>0</v>
          </cell>
        </row>
        <row r="416">
          <cell r="M416">
            <v>173</v>
          </cell>
          <cell r="O416">
            <v>34</v>
          </cell>
        </row>
        <row r="417">
          <cell r="M417">
            <v>609</v>
          </cell>
          <cell r="O417">
            <v>154</v>
          </cell>
        </row>
        <row r="418">
          <cell r="M418">
            <v>2042</v>
          </cell>
          <cell r="O418">
            <v>45</v>
          </cell>
        </row>
        <row r="419">
          <cell r="M419">
            <v>1609</v>
          </cell>
          <cell r="O419">
            <v>15</v>
          </cell>
        </row>
        <row r="420">
          <cell r="M420">
            <v>96</v>
          </cell>
          <cell r="O420">
            <v>9</v>
          </cell>
        </row>
        <row r="421">
          <cell r="M421">
            <v>3106</v>
          </cell>
          <cell r="O421">
            <v>612</v>
          </cell>
        </row>
        <row r="422">
          <cell r="M422">
            <v>438</v>
          </cell>
          <cell r="O422">
            <v>60</v>
          </cell>
        </row>
        <row r="423">
          <cell r="M423">
            <v>97</v>
          </cell>
          <cell r="O423">
            <v>53</v>
          </cell>
        </row>
        <row r="425">
          <cell r="M425">
            <v>0</v>
          </cell>
          <cell r="O425">
            <v>0</v>
          </cell>
        </row>
        <row r="426">
          <cell r="M426">
            <v>0</v>
          </cell>
          <cell r="O426">
            <v>0</v>
          </cell>
        </row>
        <row r="427">
          <cell r="M427">
            <v>207</v>
          </cell>
          <cell r="O427">
            <v>734</v>
          </cell>
        </row>
        <row r="428">
          <cell r="M428">
            <v>468</v>
          </cell>
          <cell r="O428">
            <v>922</v>
          </cell>
        </row>
        <row r="429">
          <cell r="M429">
            <v>41316</v>
          </cell>
          <cell r="O429">
            <v>114</v>
          </cell>
        </row>
        <row r="430">
          <cell r="M430">
            <v>10045</v>
          </cell>
          <cell r="O430">
            <v>1367</v>
          </cell>
        </row>
        <row r="431">
          <cell r="M431">
            <v>97942</v>
          </cell>
          <cell r="O431">
            <v>10065</v>
          </cell>
        </row>
        <row r="432">
          <cell r="M432">
            <v>42060</v>
          </cell>
          <cell r="O432">
            <v>245</v>
          </cell>
        </row>
        <row r="433">
          <cell r="M433">
            <v>51211</v>
          </cell>
          <cell r="O433">
            <v>1224</v>
          </cell>
        </row>
        <row r="434">
          <cell r="M434">
            <v>24891.88762</v>
          </cell>
          <cell r="O434">
            <v>96</v>
          </cell>
        </row>
        <row r="436">
          <cell r="M436">
            <v>13470.21078</v>
          </cell>
          <cell r="O436">
            <v>142</v>
          </cell>
        </row>
        <row r="437">
          <cell r="M437">
            <v>9125.999940000002</v>
          </cell>
          <cell r="O437">
            <v>64</v>
          </cell>
        </row>
        <row r="442">
          <cell r="O442">
            <v>0</v>
          </cell>
        </row>
        <row r="488">
          <cell r="M488">
            <v>0</v>
          </cell>
          <cell r="O488">
            <v>5</v>
          </cell>
        </row>
        <row r="489">
          <cell r="M489">
            <v>4</v>
          </cell>
          <cell r="O489">
            <v>11</v>
          </cell>
        </row>
        <row r="490">
          <cell r="M490">
            <v>0</v>
          </cell>
          <cell r="O490">
            <v>0</v>
          </cell>
        </row>
        <row r="491">
          <cell r="M491">
            <v>0</v>
          </cell>
          <cell r="O491">
            <v>0</v>
          </cell>
        </row>
        <row r="492">
          <cell r="M492">
            <v>0</v>
          </cell>
          <cell r="O492">
            <v>0</v>
          </cell>
        </row>
        <row r="493">
          <cell r="M493">
            <v>0</v>
          </cell>
          <cell r="O493">
            <v>0</v>
          </cell>
        </row>
        <row r="494">
          <cell r="M494">
            <v>0</v>
          </cell>
          <cell r="O494">
            <v>0</v>
          </cell>
        </row>
        <row r="495">
          <cell r="M495">
            <v>0</v>
          </cell>
          <cell r="O495">
            <v>0</v>
          </cell>
        </row>
        <row r="496">
          <cell r="M496">
            <v>501</v>
          </cell>
          <cell r="O496">
            <v>4</v>
          </cell>
        </row>
        <row r="497">
          <cell r="M497">
            <v>0</v>
          </cell>
          <cell r="O497">
            <v>0</v>
          </cell>
        </row>
        <row r="498">
          <cell r="M498">
            <v>8</v>
          </cell>
          <cell r="O498">
            <v>139</v>
          </cell>
        </row>
        <row r="499">
          <cell r="M499">
            <v>10</v>
          </cell>
          <cell r="O499">
            <v>11</v>
          </cell>
        </row>
        <row r="500">
          <cell r="M500">
            <v>0</v>
          </cell>
          <cell r="O500">
            <v>139</v>
          </cell>
        </row>
        <row r="501">
          <cell r="M501">
            <v>204</v>
          </cell>
          <cell r="O501">
            <v>379</v>
          </cell>
        </row>
        <row r="502">
          <cell r="M502">
            <v>1356</v>
          </cell>
          <cell r="O502">
            <v>3301</v>
          </cell>
        </row>
        <row r="504">
          <cell r="M504">
            <v>0</v>
          </cell>
          <cell r="O504">
            <v>0</v>
          </cell>
        </row>
        <row r="505">
          <cell r="M505">
            <v>0</v>
          </cell>
          <cell r="O505">
            <v>0</v>
          </cell>
        </row>
        <row r="506">
          <cell r="M506">
            <v>5</v>
          </cell>
          <cell r="O506">
            <v>1279</v>
          </cell>
        </row>
        <row r="507">
          <cell r="M507">
            <v>0</v>
          </cell>
          <cell r="O507">
            <v>449</v>
          </cell>
        </row>
        <row r="508">
          <cell r="M508">
            <v>42</v>
          </cell>
          <cell r="O508">
            <v>309</v>
          </cell>
        </row>
        <row r="509">
          <cell r="M509">
            <v>12</v>
          </cell>
          <cell r="O509">
            <v>103</v>
          </cell>
        </row>
        <row r="510">
          <cell r="M510">
            <v>1053</v>
          </cell>
          <cell r="O510">
            <v>2976</v>
          </cell>
        </row>
        <row r="511">
          <cell r="M511">
            <v>75</v>
          </cell>
          <cell r="O511">
            <v>79</v>
          </cell>
        </row>
        <row r="512">
          <cell r="M512">
            <v>8194</v>
          </cell>
          <cell r="O512">
            <v>20</v>
          </cell>
        </row>
        <row r="513">
          <cell r="M513">
            <v>394.64110000000005</v>
          </cell>
          <cell r="O513">
            <v>6</v>
          </cell>
        </row>
        <row r="515">
          <cell r="M515">
            <v>90.27866000000006</v>
          </cell>
          <cell r="O515">
            <v>257</v>
          </cell>
        </row>
        <row r="516">
          <cell r="M516">
            <v>371.01864000000023</v>
          </cell>
          <cell r="O516">
            <v>137</v>
          </cell>
        </row>
        <row r="567">
          <cell r="M567">
            <v>0</v>
          </cell>
          <cell r="O567">
            <v>0</v>
          </cell>
        </row>
        <row r="568">
          <cell r="M568">
            <v>0</v>
          </cell>
          <cell r="O568">
            <v>0</v>
          </cell>
        </row>
        <row r="569">
          <cell r="M569">
            <v>0</v>
          </cell>
          <cell r="O569">
            <v>0</v>
          </cell>
        </row>
        <row r="570">
          <cell r="M570">
            <v>0</v>
          </cell>
          <cell r="O570">
            <v>0</v>
          </cell>
        </row>
        <row r="571">
          <cell r="M571">
            <v>0</v>
          </cell>
          <cell r="O571">
            <v>0</v>
          </cell>
        </row>
        <row r="572">
          <cell r="M572">
            <v>0</v>
          </cell>
          <cell r="O572">
            <v>0</v>
          </cell>
        </row>
        <row r="573">
          <cell r="M573">
            <v>0</v>
          </cell>
          <cell r="O573">
            <v>0</v>
          </cell>
        </row>
        <row r="574">
          <cell r="M574">
            <v>0</v>
          </cell>
          <cell r="O574">
            <v>0</v>
          </cell>
        </row>
        <row r="575">
          <cell r="M575">
            <v>0</v>
          </cell>
          <cell r="O575">
            <v>7</v>
          </cell>
        </row>
        <row r="576">
          <cell r="M576">
            <v>0</v>
          </cell>
          <cell r="O576">
            <v>0</v>
          </cell>
        </row>
        <row r="577">
          <cell r="M577">
            <v>140</v>
          </cell>
          <cell r="O577">
            <v>7</v>
          </cell>
        </row>
        <row r="578">
          <cell r="M578">
            <v>10</v>
          </cell>
          <cell r="O578">
            <v>0</v>
          </cell>
        </row>
        <row r="579">
          <cell r="M579">
            <v>2938</v>
          </cell>
          <cell r="O579">
            <v>432</v>
          </cell>
        </row>
        <row r="580">
          <cell r="M580">
            <v>2261</v>
          </cell>
          <cell r="O580">
            <v>292</v>
          </cell>
        </row>
        <row r="581">
          <cell r="M581">
            <v>3992</v>
          </cell>
          <cell r="O581">
            <v>3035</v>
          </cell>
        </row>
        <row r="583">
          <cell r="M583">
            <v>0</v>
          </cell>
          <cell r="O583">
            <v>0</v>
          </cell>
        </row>
        <row r="584">
          <cell r="M584">
            <v>0</v>
          </cell>
          <cell r="O584">
            <v>285</v>
          </cell>
        </row>
        <row r="585">
          <cell r="M585">
            <v>30</v>
          </cell>
          <cell r="O585">
            <v>7</v>
          </cell>
        </row>
        <row r="586">
          <cell r="M586">
            <v>142</v>
          </cell>
          <cell r="O586">
            <v>363</v>
          </cell>
        </row>
        <row r="587">
          <cell r="M587">
            <v>258</v>
          </cell>
          <cell r="O587">
            <v>115</v>
          </cell>
        </row>
        <row r="588">
          <cell r="M588">
            <v>625</v>
          </cell>
          <cell r="O588">
            <v>60</v>
          </cell>
        </row>
        <row r="589">
          <cell r="M589">
            <v>16363</v>
          </cell>
          <cell r="O589">
            <v>10534</v>
          </cell>
        </row>
        <row r="590">
          <cell r="M590">
            <v>2523</v>
          </cell>
          <cell r="O590">
            <v>246</v>
          </cell>
        </row>
        <row r="591">
          <cell r="M591">
            <v>6783</v>
          </cell>
          <cell r="O591">
            <v>174</v>
          </cell>
        </row>
        <row r="592">
          <cell r="M592">
            <v>4196.690224</v>
          </cell>
          <cell r="O592">
            <v>20</v>
          </cell>
        </row>
        <row r="594">
          <cell r="M594">
            <v>1222.7282129999994</v>
          </cell>
          <cell r="O594">
            <v>130</v>
          </cell>
        </row>
        <row r="595">
          <cell r="M595">
            <v>3258.2104316305995</v>
          </cell>
          <cell r="O595">
            <v>428</v>
          </cell>
        </row>
        <row r="646">
          <cell r="M646">
            <v>0</v>
          </cell>
          <cell r="O646">
            <v>0</v>
          </cell>
        </row>
        <row r="647">
          <cell r="M647">
            <v>0</v>
          </cell>
          <cell r="O647">
            <v>0</v>
          </cell>
        </row>
        <row r="648">
          <cell r="M648">
            <v>0</v>
          </cell>
          <cell r="O648">
            <v>0</v>
          </cell>
        </row>
        <row r="649">
          <cell r="M649">
            <v>0</v>
          </cell>
          <cell r="O649">
            <v>0</v>
          </cell>
        </row>
        <row r="650">
          <cell r="M650">
            <v>0</v>
          </cell>
          <cell r="O650">
            <v>0</v>
          </cell>
        </row>
        <row r="651">
          <cell r="M651">
            <v>0</v>
          </cell>
          <cell r="O651">
            <v>0</v>
          </cell>
        </row>
        <row r="652">
          <cell r="M652">
            <v>0</v>
          </cell>
          <cell r="O652">
            <v>0</v>
          </cell>
        </row>
        <row r="653">
          <cell r="M653">
            <v>0</v>
          </cell>
          <cell r="O653">
            <v>0</v>
          </cell>
        </row>
        <row r="654">
          <cell r="M654">
            <v>0</v>
          </cell>
          <cell r="O654">
            <v>0</v>
          </cell>
        </row>
        <row r="655">
          <cell r="M655">
            <v>0</v>
          </cell>
          <cell r="O655">
            <v>0</v>
          </cell>
        </row>
        <row r="656">
          <cell r="M656">
            <v>0</v>
          </cell>
          <cell r="O656">
            <v>0</v>
          </cell>
        </row>
        <row r="657">
          <cell r="M657">
            <v>0</v>
          </cell>
          <cell r="O657">
            <v>0</v>
          </cell>
        </row>
        <row r="658">
          <cell r="M658">
            <v>0</v>
          </cell>
          <cell r="O658">
            <v>0</v>
          </cell>
        </row>
        <row r="659">
          <cell r="M659">
            <v>31383</v>
          </cell>
          <cell r="O659">
            <v>1820</v>
          </cell>
        </row>
        <row r="660">
          <cell r="M660">
            <v>73</v>
          </cell>
          <cell r="O660">
            <v>0</v>
          </cell>
        </row>
        <row r="662">
          <cell r="M662">
            <v>0</v>
          </cell>
          <cell r="O662">
            <v>1150</v>
          </cell>
        </row>
        <row r="663">
          <cell r="M663">
            <v>0</v>
          </cell>
          <cell r="O663">
            <v>281</v>
          </cell>
        </row>
        <row r="664">
          <cell r="M664">
            <v>1066</v>
          </cell>
          <cell r="O664">
            <v>0</v>
          </cell>
        </row>
        <row r="665">
          <cell r="M665">
            <v>1952</v>
          </cell>
          <cell r="O665">
            <v>0</v>
          </cell>
        </row>
        <row r="666">
          <cell r="M666">
            <v>0</v>
          </cell>
          <cell r="O666">
            <v>0</v>
          </cell>
        </row>
        <row r="667">
          <cell r="M667">
            <v>0</v>
          </cell>
          <cell r="O667">
            <v>0</v>
          </cell>
        </row>
        <row r="668">
          <cell r="M668">
            <v>0</v>
          </cell>
          <cell r="O668">
            <v>27</v>
          </cell>
        </row>
        <row r="669">
          <cell r="M669">
            <v>64186</v>
          </cell>
          <cell r="O669">
            <v>6</v>
          </cell>
        </row>
        <row r="670">
          <cell r="M670">
            <v>0</v>
          </cell>
          <cell r="O670">
            <v>0</v>
          </cell>
        </row>
        <row r="671">
          <cell r="M671">
            <v>0</v>
          </cell>
          <cell r="O671">
            <v>0</v>
          </cell>
        </row>
        <row r="673">
          <cell r="M673">
            <v>0</v>
          </cell>
          <cell r="O673">
            <v>0</v>
          </cell>
        </row>
        <row r="674">
          <cell r="M674">
            <v>0</v>
          </cell>
          <cell r="O674">
            <v>0</v>
          </cell>
        </row>
        <row r="679">
          <cell r="M679">
            <v>317553.934555</v>
          </cell>
          <cell r="O679">
            <v>0</v>
          </cell>
        </row>
        <row r="680">
          <cell r="M680">
            <v>0</v>
          </cell>
          <cell r="O680">
            <v>0</v>
          </cell>
        </row>
        <row r="681">
          <cell r="M681">
            <v>79532.9808566</v>
          </cell>
          <cell r="O681">
            <v>0</v>
          </cell>
        </row>
        <row r="682">
          <cell r="M682">
            <v>0</v>
          </cell>
          <cell r="O682">
            <v>50</v>
          </cell>
        </row>
        <row r="683">
          <cell r="M683">
            <v>0</v>
          </cell>
          <cell r="O683">
            <v>0</v>
          </cell>
        </row>
        <row r="684">
          <cell r="M684">
            <v>0</v>
          </cell>
          <cell r="O684">
            <v>0</v>
          </cell>
        </row>
        <row r="685">
          <cell r="M685">
            <v>0</v>
          </cell>
          <cell r="O685">
            <v>0</v>
          </cell>
        </row>
        <row r="686">
          <cell r="M686">
            <v>18821</v>
          </cell>
          <cell r="O686">
            <v>0</v>
          </cell>
        </row>
        <row r="687">
          <cell r="M687">
            <v>0</v>
          </cell>
          <cell r="O687">
            <v>0</v>
          </cell>
        </row>
        <row r="688">
          <cell r="M688">
            <v>0</v>
          </cell>
          <cell r="O688">
            <v>0</v>
          </cell>
        </row>
        <row r="689">
          <cell r="M689">
            <v>0</v>
          </cell>
          <cell r="O689">
            <v>0</v>
          </cell>
        </row>
        <row r="690">
          <cell r="M690">
            <v>0</v>
          </cell>
          <cell r="O690">
            <v>0</v>
          </cell>
        </row>
        <row r="698">
          <cell r="M698">
            <v>1505</v>
          </cell>
          <cell r="O698">
            <v>0</v>
          </cell>
        </row>
        <row r="699">
          <cell r="M699">
            <v>0</v>
          </cell>
          <cell r="O699">
            <v>0</v>
          </cell>
        </row>
        <row r="700">
          <cell r="M700">
            <v>0</v>
          </cell>
          <cell r="O700">
            <v>0</v>
          </cell>
        </row>
        <row r="701">
          <cell r="M701">
            <v>0</v>
          </cell>
          <cell r="O701">
            <v>0</v>
          </cell>
        </row>
        <row r="702">
          <cell r="M702">
            <v>0</v>
          </cell>
          <cell r="O702">
            <v>0</v>
          </cell>
        </row>
        <row r="703">
          <cell r="M703">
            <v>0</v>
          </cell>
          <cell r="O703">
            <v>0</v>
          </cell>
        </row>
        <row r="704">
          <cell r="M704">
            <v>0</v>
          </cell>
          <cell r="O704">
            <v>0</v>
          </cell>
        </row>
        <row r="705">
          <cell r="M705">
            <v>0</v>
          </cell>
          <cell r="O705">
            <v>6</v>
          </cell>
        </row>
        <row r="706">
          <cell r="M706">
            <v>32625</v>
          </cell>
          <cell r="O706">
            <v>0</v>
          </cell>
        </row>
        <row r="707">
          <cell r="M707">
            <v>65</v>
          </cell>
          <cell r="O707">
            <v>0</v>
          </cell>
        </row>
        <row r="708">
          <cell r="M708">
            <v>0</v>
          </cell>
          <cell r="O708">
            <v>0</v>
          </cell>
        </row>
        <row r="711">
          <cell r="M711">
            <v>31382.234451599994</v>
          </cell>
          <cell r="O7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</sheetNames>
    <sheetDataSet>
      <sheetData sheetId="0"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178.948</v>
          </cell>
          <cell r="E22">
            <v>718.1574400000001</v>
          </cell>
        </row>
        <row r="23">
          <cell r="D23">
            <v>0</v>
          </cell>
          <cell r="E23">
            <v>0</v>
          </cell>
        </row>
        <row r="24">
          <cell r="D24">
            <v>2454.323</v>
          </cell>
          <cell r="E24">
            <v>8298.24616</v>
          </cell>
        </row>
        <row r="25">
          <cell r="D25">
            <v>376.87</v>
          </cell>
          <cell r="E25">
            <v>1648.54732</v>
          </cell>
        </row>
        <row r="26">
          <cell r="D26">
            <v>3419.232</v>
          </cell>
          <cell r="E26">
            <v>11255.35094</v>
          </cell>
        </row>
        <row r="27">
          <cell r="D27">
            <v>2832.9610000000002</v>
          </cell>
          <cell r="E27">
            <v>10358.934439999999</v>
          </cell>
        </row>
        <row r="28">
          <cell r="D28">
            <v>3139.048</v>
          </cell>
          <cell r="E28">
            <v>14102.012439999999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233.197</v>
          </cell>
          <cell r="E33">
            <v>915.5926799999999</v>
          </cell>
        </row>
        <row r="34">
          <cell r="D34">
            <v>62.089</v>
          </cell>
          <cell r="E34">
            <v>279.01218</v>
          </cell>
        </row>
        <row r="35">
          <cell r="D35">
            <v>148.37</v>
          </cell>
          <cell r="E35">
            <v>674.86442</v>
          </cell>
        </row>
        <row r="36">
          <cell r="D36">
            <v>4249.211</v>
          </cell>
          <cell r="E36">
            <v>19825.851420000003</v>
          </cell>
        </row>
        <row r="37">
          <cell r="D37">
            <v>1142.4409999999998</v>
          </cell>
          <cell r="E37">
            <v>4452.23912</v>
          </cell>
        </row>
        <row r="38">
          <cell r="D38">
            <v>14864.18</v>
          </cell>
          <cell r="E38">
            <v>29517.594979999998</v>
          </cell>
        </row>
        <row r="39">
          <cell r="D39">
            <v>139.84000000000012</v>
          </cell>
          <cell r="E39">
            <v>369.38602000000003</v>
          </cell>
        </row>
        <row r="41">
          <cell r="D41">
            <v>347.251</v>
          </cell>
          <cell r="E41">
            <v>1539.34304</v>
          </cell>
        </row>
        <row r="42">
          <cell r="D42">
            <v>1364.526</v>
          </cell>
          <cell r="E42">
            <v>6592.4110200000005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1 полугодие"/>
      <sheetName val="июль"/>
      <sheetName val="август"/>
      <sheetName val="сентябрь"/>
      <sheetName val="3 квартал"/>
      <sheetName val="9 месяцев"/>
      <sheetName val="октябрь"/>
      <sheetName val="ноябрь"/>
      <sheetName val="декабрь"/>
      <sheetName val="4 квартал"/>
      <sheetName val="2010 год"/>
      <sheetName val="ПМО"/>
      <sheetName val="НМО"/>
      <sheetName val="СМО"/>
      <sheetName val="СвМО"/>
      <sheetName val="ВМО"/>
      <sheetName val="ЦМО"/>
      <sheetName val="Горсеть"/>
      <sheetName val="Управа"/>
      <sheetName val="ВСЕГО"/>
    </sheetNames>
    <sheetDataSet>
      <sheetData sheetId="19">
        <row r="98">
          <cell r="H98">
            <v>478</v>
          </cell>
          <cell r="O98">
            <v>435</v>
          </cell>
          <cell r="X98">
            <v>895</v>
          </cell>
          <cell r="AD98">
            <v>0</v>
          </cell>
          <cell r="AK98">
            <v>0</v>
          </cell>
        </row>
        <row r="99">
          <cell r="H99">
            <v>0</v>
          </cell>
          <cell r="AD99">
            <v>0</v>
          </cell>
        </row>
        <row r="100">
          <cell r="H100">
            <v>0</v>
          </cell>
          <cell r="AD100">
            <v>0</v>
          </cell>
        </row>
        <row r="101">
          <cell r="H101">
            <v>0</v>
          </cell>
          <cell r="AD101">
            <v>0</v>
          </cell>
        </row>
        <row r="102">
          <cell r="H102">
            <v>0</v>
          </cell>
          <cell r="AD102">
            <v>0</v>
          </cell>
        </row>
        <row r="103">
          <cell r="H103">
            <v>0</v>
          </cell>
          <cell r="AD103">
            <v>0</v>
          </cell>
        </row>
        <row r="104">
          <cell r="H104">
            <v>0</v>
          </cell>
          <cell r="AD104">
            <v>0</v>
          </cell>
        </row>
        <row r="105">
          <cell r="H105">
            <v>80145</v>
          </cell>
          <cell r="O105">
            <v>71200</v>
          </cell>
          <cell r="X105">
            <v>71001</v>
          </cell>
          <cell r="AD105">
            <v>2</v>
          </cell>
          <cell r="AK105">
            <v>5</v>
          </cell>
        </row>
        <row r="106">
          <cell r="H106">
            <v>15</v>
          </cell>
          <cell r="O106">
            <v>14</v>
          </cell>
          <cell r="X106">
            <v>0</v>
          </cell>
          <cell r="AD106">
            <v>0</v>
          </cell>
          <cell r="AK106">
            <v>0</v>
          </cell>
        </row>
        <row r="107">
          <cell r="H107">
            <v>5</v>
          </cell>
          <cell r="O107">
            <v>5</v>
          </cell>
          <cell r="X107">
            <v>6</v>
          </cell>
          <cell r="AD107">
            <v>0</v>
          </cell>
          <cell r="AK107">
            <v>0</v>
          </cell>
        </row>
        <row r="108">
          <cell r="H108">
            <v>1</v>
          </cell>
          <cell r="O108">
            <v>1</v>
          </cell>
          <cell r="X108">
            <v>0</v>
          </cell>
          <cell r="AD108">
            <v>0</v>
          </cell>
          <cell r="AK108">
            <v>0</v>
          </cell>
        </row>
        <row r="109">
          <cell r="H109">
            <v>0</v>
          </cell>
          <cell r="AD109">
            <v>0</v>
          </cell>
        </row>
        <row r="110">
          <cell r="H110">
            <v>4144</v>
          </cell>
          <cell r="O110">
            <v>394</v>
          </cell>
          <cell r="X110">
            <v>533</v>
          </cell>
          <cell r="AD110">
            <v>387</v>
          </cell>
          <cell r="AK110">
            <v>1</v>
          </cell>
        </row>
        <row r="111">
          <cell r="H111">
            <v>3876</v>
          </cell>
          <cell r="O111">
            <v>1196</v>
          </cell>
          <cell r="X111">
            <v>1451</v>
          </cell>
          <cell r="AD111">
            <v>26</v>
          </cell>
          <cell r="AK111">
            <v>0</v>
          </cell>
        </row>
        <row r="112">
          <cell r="H112">
            <v>7759</v>
          </cell>
          <cell r="O112">
            <v>2999</v>
          </cell>
          <cell r="X112">
            <v>2447</v>
          </cell>
          <cell r="AD112">
            <v>234</v>
          </cell>
          <cell r="AK112">
            <v>293</v>
          </cell>
        </row>
        <row r="114">
          <cell r="H114">
            <v>0</v>
          </cell>
          <cell r="AD114">
            <v>0</v>
          </cell>
        </row>
        <row r="115">
          <cell r="H115">
            <v>0</v>
          </cell>
          <cell r="AD115">
            <v>0</v>
          </cell>
        </row>
        <row r="116">
          <cell r="H116">
            <v>4</v>
          </cell>
          <cell r="O116">
            <v>2</v>
          </cell>
          <cell r="X116">
            <v>1</v>
          </cell>
          <cell r="AD116">
            <v>0</v>
          </cell>
          <cell r="AK116">
            <v>0</v>
          </cell>
        </row>
        <row r="117">
          <cell r="H117">
            <v>562</v>
          </cell>
          <cell r="O117">
            <v>259</v>
          </cell>
          <cell r="X117">
            <v>303</v>
          </cell>
          <cell r="AD117">
            <v>0</v>
          </cell>
          <cell r="AK117">
            <v>0</v>
          </cell>
        </row>
        <row r="118">
          <cell r="H118">
            <v>548</v>
          </cell>
          <cell r="O118">
            <v>216</v>
          </cell>
          <cell r="X118">
            <v>104</v>
          </cell>
          <cell r="AD118">
            <v>76</v>
          </cell>
          <cell r="AK118">
            <v>0</v>
          </cell>
        </row>
        <row r="119">
          <cell r="H119">
            <v>309</v>
          </cell>
          <cell r="O119">
            <v>199</v>
          </cell>
          <cell r="X119">
            <v>235</v>
          </cell>
          <cell r="AD119">
            <v>8</v>
          </cell>
          <cell r="AK119">
            <v>131</v>
          </cell>
        </row>
        <row r="120">
          <cell r="H120">
            <v>9039</v>
          </cell>
          <cell r="O120">
            <v>2829</v>
          </cell>
          <cell r="X120">
            <v>3378</v>
          </cell>
          <cell r="AD120">
            <v>317</v>
          </cell>
          <cell r="AK120">
            <v>7555</v>
          </cell>
        </row>
        <row r="121">
          <cell r="H121">
            <v>2158</v>
          </cell>
          <cell r="O121">
            <v>421</v>
          </cell>
          <cell r="X121">
            <v>338</v>
          </cell>
          <cell r="AD121">
            <v>473</v>
          </cell>
          <cell r="AK121">
            <v>74</v>
          </cell>
        </row>
        <row r="122">
          <cell r="H122">
            <v>12612</v>
          </cell>
          <cell r="O122">
            <v>8</v>
          </cell>
          <cell r="X122">
            <v>15</v>
          </cell>
          <cell r="AD122">
            <v>2144</v>
          </cell>
          <cell r="AK122">
            <v>0</v>
          </cell>
        </row>
      </sheetData>
      <sheetData sheetId="20">
        <row r="98">
          <cell r="H98">
            <v>66</v>
          </cell>
          <cell r="O98">
            <v>29</v>
          </cell>
          <cell r="X98">
            <v>41</v>
          </cell>
          <cell r="AD98">
            <v>0</v>
          </cell>
        </row>
        <row r="99">
          <cell r="H99">
            <v>0</v>
          </cell>
          <cell r="AD99">
            <v>0</v>
          </cell>
        </row>
        <row r="100">
          <cell r="H100">
            <v>52</v>
          </cell>
          <cell r="O100">
            <v>13</v>
          </cell>
          <cell r="X100">
            <v>14</v>
          </cell>
          <cell r="AD100">
            <v>0</v>
          </cell>
        </row>
        <row r="101">
          <cell r="H101">
            <v>0</v>
          </cell>
          <cell r="AD101">
            <v>0</v>
          </cell>
        </row>
        <row r="102">
          <cell r="H102">
            <v>415</v>
          </cell>
          <cell r="O102">
            <v>1</v>
          </cell>
          <cell r="X102">
            <v>85</v>
          </cell>
          <cell r="AD102">
            <v>0</v>
          </cell>
        </row>
        <row r="103">
          <cell r="H103">
            <v>0</v>
          </cell>
          <cell r="AD103">
            <v>0</v>
          </cell>
        </row>
        <row r="104">
          <cell r="H104">
            <v>0</v>
          </cell>
          <cell r="AD104">
            <v>0</v>
          </cell>
        </row>
        <row r="105">
          <cell r="H105">
            <v>0</v>
          </cell>
          <cell r="AD105">
            <v>0</v>
          </cell>
        </row>
        <row r="106">
          <cell r="H106">
            <v>546</v>
          </cell>
          <cell r="O106">
            <v>1</v>
          </cell>
          <cell r="X106">
            <v>2</v>
          </cell>
          <cell r="AD106">
            <v>234</v>
          </cell>
        </row>
        <row r="107">
          <cell r="H107">
            <v>39</v>
          </cell>
          <cell r="O107">
            <v>13</v>
          </cell>
          <cell r="X107">
            <v>14</v>
          </cell>
          <cell r="AD107">
            <v>0</v>
          </cell>
        </row>
        <row r="108">
          <cell r="H108">
            <v>399</v>
          </cell>
          <cell r="O108">
            <v>49</v>
          </cell>
          <cell r="X108">
            <v>93</v>
          </cell>
          <cell r="AD108">
            <v>94</v>
          </cell>
          <cell r="AK108">
            <v>8</v>
          </cell>
        </row>
        <row r="109">
          <cell r="H109">
            <v>3</v>
          </cell>
          <cell r="O109">
            <v>1</v>
          </cell>
          <cell r="X109">
            <v>1</v>
          </cell>
          <cell r="AD109">
            <v>0</v>
          </cell>
        </row>
        <row r="110">
          <cell r="H110">
            <v>1387</v>
          </cell>
          <cell r="O110">
            <v>71</v>
          </cell>
          <cell r="X110">
            <v>207</v>
          </cell>
          <cell r="AD110">
            <v>318</v>
          </cell>
          <cell r="AK110">
            <v>115</v>
          </cell>
        </row>
        <row r="111">
          <cell r="H111">
            <v>2991</v>
          </cell>
          <cell r="O111">
            <v>66</v>
          </cell>
          <cell r="X111">
            <v>227</v>
          </cell>
          <cell r="AD111">
            <v>114</v>
          </cell>
        </row>
        <row r="112">
          <cell r="H112">
            <v>16791</v>
          </cell>
          <cell r="O112">
            <v>2654</v>
          </cell>
          <cell r="X112">
            <v>2373</v>
          </cell>
          <cell r="AD112">
            <v>750</v>
          </cell>
          <cell r="AK112">
            <v>385</v>
          </cell>
        </row>
        <row r="114">
          <cell r="H114">
            <v>0</v>
          </cell>
          <cell r="AD114">
            <v>0</v>
          </cell>
        </row>
        <row r="115">
          <cell r="H115">
            <v>0</v>
          </cell>
          <cell r="AD115">
            <v>0</v>
          </cell>
        </row>
        <row r="116">
          <cell r="H116">
            <v>135</v>
          </cell>
          <cell r="O116">
            <v>48</v>
          </cell>
          <cell r="X116">
            <v>34</v>
          </cell>
          <cell r="AD116">
            <v>0</v>
          </cell>
        </row>
        <row r="117">
          <cell r="H117">
            <v>394</v>
          </cell>
          <cell r="O117">
            <v>233</v>
          </cell>
          <cell r="X117">
            <v>581</v>
          </cell>
          <cell r="AD117">
            <v>15</v>
          </cell>
        </row>
        <row r="118">
          <cell r="H118">
            <v>73</v>
          </cell>
          <cell r="O118">
            <v>18</v>
          </cell>
          <cell r="X118">
            <v>52</v>
          </cell>
          <cell r="AD118">
            <v>1</v>
          </cell>
          <cell r="AK118">
            <v>1</v>
          </cell>
        </row>
        <row r="119">
          <cell r="H119">
            <v>525</v>
          </cell>
          <cell r="O119">
            <v>189</v>
          </cell>
          <cell r="X119">
            <v>315</v>
          </cell>
          <cell r="AD119">
            <v>4</v>
          </cell>
          <cell r="AK119">
            <v>1</v>
          </cell>
        </row>
        <row r="120">
          <cell r="H120">
            <v>10577</v>
          </cell>
          <cell r="O120">
            <v>1758</v>
          </cell>
          <cell r="X120">
            <v>2111</v>
          </cell>
          <cell r="AD120">
            <v>1056</v>
          </cell>
          <cell r="AK120">
            <v>1033</v>
          </cell>
        </row>
        <row r="121">
          <cell r="H121">
            <v>1681</v>
          </cell>
          <cell r="O121">
            <v>123</v>
          </cell>
          <cell r="X121">
            <v>73</v>
          </cell>
          <cell r="AD121">
            <v>349</v>
          </cell>
          <cell r="AK121">
            <v>223</v>
          </cell>
        </row>
        <row r="122">
          <cell r="H122">
            <v>12498</v>
          </cell>
          <cell r="O122">
            <v>13</v>
          </cell>
          <cell r="X122">
            <v>9</v>
          </cell>
          <cell r="AD122">
            <v>10501</v>
          </cell>
          <cell r="AK122">
            <v>487</v>
          </cell>
        </row>
      </sheetData>
      <sheetData sheetId="21">
        <row r="98">
          <cell r="H98">
            <v>0</v>
          </cell>
          <cell r="AD98">
            <v>0</v>
          </cell>
        </row>
        <row r="99">
          <cell r="H99">
            <v>0</v>
          </cell>
          <cell r="AD99">
            <v>0</v>
          </cell>
        </row>
        <row r="100">
          <cell r="H100">
            <v>0</v>
          </cell>
          <cell r="AD100">
            <v>0</v>
          </cell>
        </row>
        <row r="101">
          <cell r="H101">
            <v>0</v>
          </cell>
          <cell r="AD101">
            <v>0</v>
          </cell>
        </row>
        <row r="102">
          <cell r="H102">
            <v>0</v>
          </cell>
          <cell r="AD102">
            <v>0</v>
          </cell>
        </row>
        <row r="103">
          <cell r="H103">
            <v>0</v>
          </cell>
          <cell r="AD103">
            <v>0</v>
          </cell>
        </row>
        <row r="104">
          <cell r="H104">
            <v>53</v>
          </cell>
          <cell r="O104">
            <v>12</v>
          </cell>
          <cell r="X104">
            <v>19</v>
          </cell>
          <cell r="AD104">
            <v>0</v>
          </cell>
        </row>
        <row r="105">
          <cell r="H105">
            <v>9464</v>
          </cell>
          <cell r="O105">
            <v>246</v>
          </cell>
          <cell r="X105">
            <v>330</v>
          </cell>
          <cell r="AD105">
            <v>1900</v>
          </cell>
        </row>
        <row r="106">
          <cell r="H106">
            <v>15210</v>
          </cell>
          <cell r="O106">
            <v>873</v>
          </cell>
          <cell r="X106">
            <v>546</v>
          </cell>
          <cell r="AD106">
            <v>751</v>
          </cell>
          <cell r="AK106">
            <v>7383</v>
          </cell>
          <cell r="AL106">
            <v>3200</v>
          </cell>
        </row>
        <row r="107">
          <cell r="H107">
            <v>1871</v>
          </cell>
          <cell r="O107">
            <v>81</v>
          </cell>
          <cell r="X107">
            <v>286</v>
          </cell>
          <cell r="AD107">
            <v>0</v>
          </cell>
        </row>
        <row r="108">
          <cell r="H108">
            <v>5630</v>
          </cell>
          <cell r="O108">
            <v>182</v>
          </cell>
          <cell r="X108">
            <v>165</v>
          </cell>
          <cell r="AD108">
            <v>1000</v>
          </cell>
          <cell r="AI108">
            <v>9</v>
          </cell>
          <cell r="AK108">
            <v>330</v>
          </cell>
        </row>
        <row r="109">
          <cell r="H109">
            <v>3132</v>
          </cell>
          <cell r="O109">
            <v>18</v>
          </cell>
          <cell r="X109">
            <v>16</v>
          </cell>
          <cell r="AD109">
            <v>2335</v>
          </cell>
          <cell r="AK109">
            <v>3899</v>
          </cell>
        </row>
        <row r="110">
          <cell r="H110">
            <v>14369</v>
          </cell>
          <cell r="O110">
            <v>1161</v>
          </cell>
          <cell r="X110">
            <v>2083</v>
          </cell>
          <cell r="AD110">
            <v>1077</v>
          </cell>
          <cell r="AK110">
            <v>121</v>
          </cell>
        </row>
        <row r="111">
          <cell r="H111">
            <v>11826</v>
          </cell>
          <cell r="O111">
            <v>2708</v>
          </cell>
          <cell r="X111">
            <v>3761</v>
          </cell>
          <cell r="AD111">
            <v>1379</v>
          </cell>
          <cell r="AI111">
            <v>550</v>
          </cell>
          <cell r="AK111">
            <v>2</v>
          </cell>
          <cell r="AL111">
            <v>4658</v>
          </cell>
          <cell r="AM111">
            <v>15</v>
          </cell>
        </row>
        <row r="112">
          <cell r="H112">
            <v>14873</v>
          </cell>
          <cell r="O112">
            <v>3798</v>
          </cell>
          <cell r="X112">
            <v>3933</v>
          </cell>
          <cell r="AD112">
            <v>212</v>
          </cell>
          <cell r="AI112">
            <v>55</v>
          </cell>
          <cell r="AK112">
            <v>29</v>
          </cell>
        </row>
        <row r="114">
          <cell r="H114">
            <v>17</v>
          </cell>
          <cell r="O114">
            <v>17</v>
          </cell>
          <cell r="X114">
            <v>21</v>
          </cell>
          <cell r="AD114">
            <v>0</v>
          </cell>
        </row>
        <row r="115">
          <cell r="H115">
            <v>0</v>
          </cell>
          <cell r="AD115">
            <v>0</v>
          </cell>
        </row>
        <row r="116">
          <cell r="H116">
            <v>0</v>
          </cell>
          <cell r="AD116">
            <v>0</v>
          </cell>
        </row>
        <row r="117">
          <cell r="H117">
            <v>768</v>
          </cell>
          <cell r="O117">
            <v>475</v>
          </cell>
          <cell r="X117">
            <v>1032</v>
          </cell>
          <cell r="AD117">
            <v>0</v>
          </cell>
        </row>
        <row r="118">
          <cell r="H118">
            <v>756</v>
          </cell>
          <cell r="O118">
            <v>328</v>
          </cell>
          <cell r="X118">
            <v>335</v>
          </cell>
          <cell r="AD118">
            <v>13</v>
          </cell>
        </row>
        <row r="119">
          <cell r="H119">
            <v>2434</v>
          </cell>
          <cell r="O119">
            <v>490</v>
          </cell>
          <cell r="X119">
            <v>650</v>
          </cell>
          <cell r="AD119">
            <v>586</v>
          </cell>
          <cell r="AI119">
            <v>3632</v>
          </cell>
          <cell r="AK119">
            <v>570</v>
          </cell>
        </row>
        <row r="120">
          <cell r="H120">
            <v>34524</v>
          </cell>
          <cell r="O120">
            <v>6331</v>
          </cell>
          <cell r="X120">
            <v>8577</v>
          </cell>
          <cell r="AD120">
            <v>3716</v>
          </cell>
          <cell r="AI120">
            <v>734</v>
          </cell>
          <cell r="AK120">
            <v>646</v>
          </cell>
        </row>
        <row r="121">
          <cell r="H121">
            <v>8556</v>
          </cell>
          <cell r="O121">
            <v>117</v>
          </cell>
          <cell r="X121">
            <v>178</v>
          </cell>
          <cell r="AD121">
            <v>208</v>
          </cell>
          <cell r="AI121">
            <v>135</v>
          </cell>
          <cell r="AK121">
            <v>33</v>
          </cell>
        </row>
        <row r="122">
          <cell r="H122">
            <v>17374</v>
          </cell>
          <cell r="O122">
            <v>201</v>
          </cell>
          <cell r="X122">
            <v>177</v>
          </cell>
          <cell r="AD122">
            <v>19177</v>
          </cell>
          <cell r="AK122">
            <v>3623</v>
          </cell>
        </row>
      </sheetData>
      <sheetData sheetId="22">
        <row r="98">
          <cell r="H98">
            <v>22</v>
          </cell>
          <cell r="O98">
            <v>5</v>
          </cell>
          <cell r="X98">
            <v>3</v>
          </cell>
          <cell r="AD98">
            <v>0</v>
          </cell>
        </row>
        <row r="99">
          <cell r="H99">
            <v>27</v>
          </cell>
          <cell r="O99">
            <v>11</v>
          </cell>
          <cell r="X99">
            <v>21</v>
          </cell>
          <cell r="AD99">
            <v>0</v>
          </cell>
        </row>
        <row r="100">
          <cell r="H100">
            <v>0</v>
          </cell>
          <cell r="AD100">
            <v>0</v>
          </cell>
        </row>
        <row r="101">
          <cell r="H101">
            <v>0</v>
          </cell>
          <cell r="AD101">
            <v>0</v>
          </cell>
        </row>
        <row r="102">
          <cell r="H102">
            <v>0</v>
          </cell>
          <cell r="AD102">
            <v>0</v>
          </cell>
        </row>
        <row r="103">
          <cell r="H103">
            <v>0</v>
          </cell>
          <cell r="AD103">
            <v>0</v>
          </cell>
        </row>
        <row r="104">
          <cell r="H104">
            <v>0</v>
          </cell>
          <cell r="AD104">
            <v>0</v>
          </cell>
        </row>
        <row r="105">
          <cell r="H105">
            <v>0</v>
          </cell>
          <cell r="AD105">
            <v>0</v>
          </cell>
        </row>
        <row r="106">
          <cell r="H106">
            <v>21</v>
          </cell>
          <cell r="O106">
            <v>4</v>
          </cell>
          <cell r="X106">
            <v>1</v>
          </cell>
          <cell r="AD106">
            <v>0</v>
          </cell>
          <cell r="AK106">
            <v>501</v>
          </cell>
        </row>
        <row r="107">
          <cell r="H107">
            <v>0</v>
          </cell>
          <cell r="AD107">
            <v>0</v>
          </cell>
        </row>
        <row r="108">
          <cell r="H108">
            <v>422</v>
          </cell>
          <cell r="O108">
            <v>135</v>
          </cell>
          <cell r="X108">
            <v>214</v>
          </cell>
          <cell r="AD108">
            <v>33</v>
          </cell>
        </row>
        <row r="109">
          <cell r="H109">
            <v>98</v>
          </cell>
          <cell r="O109">
            <v>8</v>
          </cell>
          <cell r="X109">
            <v>1</v>
          </cell>
          <cell r="AD109">
            <v>53</v>
          </cell>
        </row>
        <row r="110">
          <cell r="H110">
            <v>232</v>
          </cell>
          <cell r="O110">
            <v>72</v>
          </cell>
          <cell r="X110">
            <v>122</v>
          </cell>
          <cell r="AD110">
            <v>0</v>
          </cell>
        </row>
        <row r="111">
          <cell r="H111">
            <v>893</v>
          </cell>
          <cell r="O111">
            <v>235</v>
          </cell>
          <cell r="X111">
            <v>196</v>
          </cell>
          <cell r="AD111">
            <v>293</v>
          </cell>
          <cell r="AK111">
            <v>30</v>
          </cell>
        </row>
        <row r="112">
          <cell r="H112">
            <v>11186</v>
          </cell>
          <cell r="O112">
            <v>2826</v>
          </cell>
          <cell r="X112">
            <v>3407</v>
          </cell>
          <cell r="AD112">
            <v>69</v>
          </cell>
          <cell r="AK112">
            <v>25</v>
          </cell>
        </row>
        <row r="114">
          <cell r="H114">
            <v>0</v>
          </cell>
          <cell r="AD114">
            <v>0</v>
          </cell>
        </row>
        <row r="115">
          <cell r="H115">
            <v>0</v>
          </cell>
          <cell r="AD115">
            <v>0</v>
          </cell>
        </row>
        <row r="116">
          <cell r="H116">
            <v>935</v>
          </cell>
          <cell r="O116">
            <v>834</v>
          </cell>
          <cell r="X116">
            <v>518</v>
          </cell>
          <cell r="AD116">
            <v>0</v>
          </cell>
        </row>
        <row r="117">
          <cell r="H117">
            <v>225</v>
          </cell>
          <cell r="O117">
            <v>172</v>
          </cell>
          <cell r="X117">
            <v>213</v>
          </cell>
          <cell r="AD117">
            <v>0</v>
          </cell>
        </row>
        <row r="118">
          <cell r="H118">
            <v>663</v>
          </cell>
          <cell r="O118">
            <v>159</v>
          </cell>
          <cell r="X118">
            <v>317</v>
          </cell>
          <cell r="AD118">
            <v>10</v>
          </cell>
        </row>
        <row r="119">
          <cell r="H119">
            <v>144</v>
          </cell>
          <cell r="O119">
            <v>72</v>
          </cell>
          <cell r="X119">
            <v>110</v>
          </cell>
          <cell r="AD119">
            <v>0</v>
          </cell>
        </row>
        <row r="120">
          <cell r="H120">
            <v>8450</v>
          </cell>
          <cell r="O120">
            <v>1981</v>
          </cell>
          <cell r="X120">
            <v>2520</v>
          </cell>
          <cell r="AD120">
            <v>271</v>
          </cell>
          <cell r="AK120">
            <v>26</v>
          </cell>
        </row>
        <row r="121">
          <cell r="H121">
            <v>791</v>
          </cell>
          <cell r="O121">
            <v>75</v>
          </cell>
          <cell r="X121">
            <v>152</v>
          </cell>
          <cell r="AD121">
            <v>63</v>
          </cell>
        </row>
        <row r="122">
          <cell r="H122">
            <v>10796</v>
          </cell>
          <cell r="O122">
            <v>8</v>
          </cell>
          <cell r="X122">
            <v>9</v>
          </cell>
          <cell r="AD122">
            <v>5324</v>
          </cell>
          <cell r="AK122">
            <v>3919</v>
          </cell>
        </row>
      </sheetData>
      <sheetData sheetId="23">
        <row r="98">
          <cell r="H98">
            <v>0</v>
          </cell>
          <cell r="AD98">
            <v>0</v>
          </cell>
        </row>
        <row r="99">
          <cell r="H99">
            <v>0</v>
          </cell>
          <cell r="AD99">
            <v>0</v>
          </cell>
        </row>
        <row r="100">
          <cell r="H100">
            <v>0</v>
          </cell>
          <cell r="AD100">
            <v>0</v>
          </cell>
        </row>
        <row r="101">
          <cell r="H101">
            <v>0</v>
          </cell>
          <cell r="AD101">
            <v>0</v>
          </cell>
        </row>
        <row r="102">
          <cell r="H102">
            <v>0</v>
          </cell>
          <cell r="AD102">
            <v>0</v>
          </cell>
        </row>
        <row r="103">
          <cell r="H103">
            <v>0</v>
          </cell>
          <cell r="AD103">
            <v>0</v>
          </cell>
        </row>
        <row r="104">
          <cell r="H104">
            <v>0</v>
          </cell>
          <cell r="AD104">
            <v>0</v>
          </cell>
        </row>
        <row r="105">
          <cell r="H105">
            <v>0</v>
          </cell>
          <cell r="AD105">
            <v>0</v>
          </cell>
        </row>
        <row r="106">
          <cell r="H106">
            <v>706</v>
          </cell>
          <cell r="O106">
            <v>20</v>
          </cell>
          <cell r="X106">
            <v>95</v>
          </cell>
          <cell r="AD106">
            <v>70</v>
          </cell>
          <cell r="AK106">
            <v>1685</v>
          </cell>
        </row>
        <row r="107">
          <cell r="H107">
            <v>0</v>
          </cell>
          <cell r="AD107">
            <v>0</v>
          </cell>
        </row>
        <row r="108">
          <cell r="H108">
            <v>7770</v>
          </cell>
          <cell r="O108">
            <v>1503</v>
          </cell>
          <cell r="X108">
            <v>1990</v>
          </cell>
          <cell r="AD108">
            <v>1219</v>
          </cell>
          <cell r="AK108">
            <v>4</v>
          </cell>
        </row>
        <row r="109">
          <cell r="H109">
            <v>1718</v>
          </cell>
          <cell r="O109">
            <v>436</v>
          </cell>
          <cell r="X109">
            <v>266</v>
          </cell>
          <cell r="AD109">
            <v>267</v>
          </cell>
        </row>
        <row r="110">
          <cell r="H110">
            <v>11682</v>
          </cell>
          <cell r="O110">
            <v>1223</v>
          </cell>
          <cell r="X110">
            <v>1447</v>
          </cell>
          <cell r="AD110">
            <v>72</v>
          </cell>
          <cell r="AK110">
            <v>82</v>
          </cell>
        </row>
        <row r="111">
          <cell r="H111">
            <v>11087</v>
          </cell>
          <cell r="O111">
            <v>1166</v>
          </cell>
          <cell r="X111">
            <v>1819</v>
          </cell>
          <cell r="AD111">
            <v>771</v>
          </cell>
          <cell r="AK111">
            <v>66</v>
          </cell>
        </row>
        <row r="112">
          <cell r="H112">
            <v>13569</v>
          </cell>
          <cell r="O112">
            <v>3011</v>
          </cell>
          <cell r="X112">
            <v>2462</v>
          </cell>
          <cell r="AD112">
            <v>1276</v>
          </cell>
          <cell r="AK112">
            <v>113</v>
          </cell>
        </row>
        <row r="114">
          <cell r="H114">
            <v>0</v>
          </cell>
          <cell r="AD114">
            <v>0</v>
          </cell>
        </row>
        <row r="115">
          <cell r="H115">
            <v>0</v>
          </cell>
          <cell r="AD115">
            <v>0</v>
          </cell>
        </row>
        <row r="116">
          <cell r="H116">
            <v>0</v>
          </cell>
          <cell r="AD116">
            <v>0</v>
          </cell>
        </row>
        <row r="117">
          <cell r="H117">
            <v>916</v>
          </cell>
          <cell r="O117">
            <v>356</v>
          </cell>
          <cell r="X117">
            <v>435</v>
          </cell>
          <cell r="AD117">
            <v>0</v>
          </cell>
        </row>
        <row r="118">
          <cell r="H118">
            <v>310</v>
          </cell>
          <cell r="O118">
            <v>69</v>
          </cell>
          <cell r="X118">
            <v>117</v>
          </cell>
          <cell r="AD118">
            <v>0</v>
          </cell>
          <cell r="AK118">
            <v>19</v>
          </cell>
        </row>
        <row r="119">
          <cell r="H119">
            <v>689</v>
          </cell>
          <cell r="O119">
            <v>77</v>
          </cell>
          <cell r="X119">
            <v>182</v>
          </cell>
          <cell r="AD119">
            <v>27</v>
          </cell>
        </row>
        <row r="120">
          <cell r="H120">
            <v>29716</v>
          </cell>
          <cell r="O120">
            <v>4737</v>
          </cell>
          <cell r="X120">
            <v>6019</v>
          </cell>
          <cell r="AD120">
            <v>2007</v>
          </cell>
          <cell r="AK120">
            <v>3047</v>
          </cell>
        </row>
        <row r="121">
          <cell r="H121">
            <v>3531</v>
          </cell>
          <cell r="O121">
            <v>223</v>
          </cell>
          <cell r="X121">
            <v>251</v>
          </cell>
          <cell r="AD121">
            <v>2055</v>
          </cell>
          <cell r="AK121">
            <v>330</v>
          </cell>
        </row>
        <row r="122">
          <cell r="H122">
            <v>28102</v>
          </cell>
          <cell r="O122">
            <v>21</v>
          </cell>
          <cell r="X122">
            <v>46</v>
          </cell>
          <cell r="AD122">
            <v>24839</v>
          </cell>
          <cell r="AK122">
            <v>3950</v>
          </cell>
        </row>
      </sheetData>
      <sheetData sheetId="24">
        <row r="98">
          <cell r="H98">
            <v>0</v>
          </cell>
          <cell r="AD98">
            <v>0</v>
          </cell>
        </row>
        <row r="99">
          <cell r="H99">
            <v>0</v>
          </cell>
          <cell r="AD99">
            <v>0</v>
          </cell>
        </row>
        <row r="100">
          <cell r="H100">
            <v>0</v>
          </cell>
          <cell r="AD100">
            <v>0</v>
          </cell>
        </row>
        <row r="101">
          <cell r="H101">
            <v>0</v>
          </cell>
          <cell r="AD101">
            <v>0</v>
          </cell>
        </row>
        <row r="102">
          <cell r="H102">
            <v>0</v>
          </cell>
          <cell r="AD102">
            <v>0</v>
          </cell>
        </row>
        <row r="103">
          <cell r="H103">
            <v>0</v>
          </cell>
          <cell r="AD103">
            <v>0</v>
          </cell>
        </row>
        <row r="104">
          <cell r="H104">
            <v>0</v>
          </cell>
          <cell r="AD104">
            <v>0</v>
          </cell>
        </row>
        <row r="105">
          <cell r="H105">
            <v>0</v>
          </cell>
          <cell r="AD105">
            <v>0</v>
          </cell>
        </row>
        <row r="106">
          <cell r="H106">
            <v>0</v>
          </cell>
          <cell r="AD106">
            <v>0</v>
          </cell>
        </row>
        <row r="107">
          <cell r="H107">
            <v>0</v>
          </cell>
          <cell r="AD107">
            <v>0</v>
          </cell>
        </row>
        <row r="108">
          <cell r="H108">
            <v>860</v>
          </cell>
          <cell r="O108">
            <v>7</v>
          </cell>
          <cell r="X108">
            <v>89</v>
          </cell>
          <cell r="AD108">
            <v>41</v>
          </cell>
        </row>
        <row r="109">
          <cell r="H109">
            <v>24</v>
          </cell>
          <cell r="X109">
            <v>1</v>
          </cell>
          <cell r="AD109">
            <v>0</v>
          </cell>
        </row>
        <row r="110">
          <cell r="H110">
            <v>10850</v>
          </cell>
          <cell r="O110">
            <v>357</v>
          </cell>
          <cell r="X110">
            <v>513</v>
          </cell>
          <cell r="AD110">
            <v>506</v>
          </cell>
          <cell r="AK110">
            <v>661</v>
          </cell>
        </row>
        <row r="111">
          <cell r="H111">
            <v>5996</v>
          </cell>
          <cell r="O111">
            <v>159</v>
          </cell>
          <cell r="X111">
            <v>310</v>
          </cell>
          <cell r="AD111">
            <v>916</v>
          </cell>
          <cell r="AK111">
            <v>2</v>
          </cell>
        </row>
        <row r="112">
          <cell r="H112">
            <v>16379</v>
          </cell>
          <cell r="O112">
            <v>2305</v>
          </cell>
          <cell r="X112">
            <v>3556</v>
          </cell>
          <cell r="AD112">
            <v>2117</v>
          </cell>
          <cell r="AK112">
            <v>516</v>
          </cell>
        </row>
        <row r="114">
          <cell r="H114">
            <v>0</v>
          </cell>
          <cell r="AD114">
            <v>0</v>
          </cell>
        </row>
        <row r="115">
          <cell r="H115">
            <v>0</v>
          </cell>
          <cell r="X115">
            <v>-285</v>
          </cell>
          <cell r="AD115">
            <v>0</v>
          </cell>
        </row>
        <row r="116">
          <cell r="H116">
            <v>71</v>
          </cell>
          <cell r="O116">
            <v>2</v>
          </cell>
          <cell r="X116">
            <v>6</v>
          </cell>
          <cell r="AD116">
            <v>0</v>
          </cell>
        </row>
        <row r="117">
          <cell r="H117">
            <v>1306</v>
          </cell>
          <cell r="O117">
            <v>360</v>
          </cell>
          <cell r="X117">
            <v>321</v>
          </cell>
          <cell r="AD117">
            <v>41</v>
          </cell>
        </row>
        <row r="118">
          <cell r="H118">
            <v>665</v>
          </cell>
          <cell r="O118">
            <v>114</v>
          </cell>
          <cell r="X118">
            <v>131</v>
          </cell>
          <cell r="AD118">
            <v>99</v>
          </cell>
          <cell r="AK118">
            <v>1</v>
          </cell>
        </row>
        <row r="119">
          <cell r="H119">
            <v>1226</v>
          </cell>
          <cell r="O119">
            <v>51</v>
          </cell>
          <cell r="X119">
            <v>46</v>
          </cell>
          <cell r="AD119">
            <v>162</v>
          </cell>
          <cell r="AK119">
            <v>145</v>
          </cell>
        </row>
        <row r="120">
          <cell r="H120">
            <v>48323</v>
          </cell>
          <cell r="O120">
            <v>7475</v>
          </cell>
          <cell r="X120">
            <v>9469</v>
          </cell>
          <cell r="AD120">
            <v>8855</v>
          </cell>
          <cell r="AK120">
            <v>1350</v>
          </cell>
        </row>
        <row r="121">
          <cell r="H121">
            <v>7114</v>
          </cell>
          <cell r="O121">
            <v>246</v>
          </cell>
          <cell r="X121">
            <v>200</v>
          </cell>
          <cell r="AD121">
            <v>1473</v>
          </cell>
          <cell r="AK121">
            <v>84</v>
          </cell>
        </row>
        <row r="122">
          <cell r="H122">
            <v>25606</v>
          </cell>
          <cell r="O122">
            <v>86</v>
          </cell>
          <cell r="X122">
            <v>106</v>
          </cell>
          <cell r="AD122">
            <v>7785</v>
          </cell>
          <cell r="AK122">
            <v>228</v>
          </cell>
        </row>
      </sheetData>
      <sheetData sheetId="25">
        <row r="98">
          <cell r="H98">
            <v>0</v>
          </cell>
          <cell r="AD98">
            <v>0</v>
          </cell>
        </row>
        <row r="99">
          <cell r="H99">
            <v>0</v>
          </cell>
          <cell r="AD99">
            <v>0</v>
          </cell>
        </row>
        <row r="100">
          <cell r="H100">
            <v>82</v>
          </cell>
          <cell r="AD100">
            <v>43</v>
          </cell>
        </row>
        <row r="101">
          <cell r="H101">
            <v>0</v>
          </cell>
          <cell r="AD101">
            <v>0</v>
          </cell>
        </row>
        <row r="102">
          <cell r="H102">
            <v>0</v>
          </cell>
          <cell r="AD102">
            <v>0</v>
          </cell>
        </row>
        <row r="103">
          <cell r="H103">
            <v>132</v>
          </cell>
          <cell r="O103">
            <v>3</v>
          </cell>
          <cell r="X103">
            <v>4</v>
          </cell>
          <cell r="AD103">
            <v>45</v>
          </cell>
        </row>
        <row r="104">
          <cell r="H104">
            <v>0</v>
          </cell>
          <cell r="AD104">
            <v>0</v>
          </cell>
        </row>
        <row r="105">
          <cell r="H105">
            <v>1582</v>
          </cell>
          <cell r="O105">
            <v>17</v>
          </cell>
          <cell r="X105">
            <v>80</v>
          </cell>
          <cell r="AD105">
            <v>86</v>
          </cell>
          <cell r="AK105">
            <v>5</v>
          </cell>
        </row>
        <row r="106">
          <cell r="H106">
            <v>1367</v>
          </cell>
          <cell r="O106">
            <v>153</v>
          </cell>
          <cell r="X106">
            <v>254</v>
          </cell>
          <cell r="AD106">
            <v>993</v>
          </cell>
        </row>
        <row r="107">
          <cell r="H107">
            <v>4653</v>
          </cell>
          <cell r="O107">
            <v>38</v>
          </cell>
          <cell r="X107">
            <v>220</v>
          </cell>
          <cell r="AD107">
            <v>1915</v>
          </cell>
          <cell r="AK107">
            <v>20</v>
          </cell>
        </row>
        <row r="108">
          <cell r="H108">
            <v>846</v>
          </cell>
          <cell r="O108">
            <v>3</v>
          </cell>
          <cell r="AD108">
            <v>542</v>
          </cell>
          <cell r="AK108">
            <v>933</v>
          </cell>
        </row>
        <row r="109">
          <cell r="H109">
            <v>181</v>
          </cell>
          <cell r="O109">
            <v>7</v>
          </cell>
          <cell r="X109">
            <v>7</v>
          </cell>
          <cell r="AD109">
            <v>167</v>
          </cell>
          <cell r="AK109">
            <v>50</v>
          </cell>
        </row>
        <row r="110">
          <cell r="H110">
            <v>5789</v>
          </cell>
          <cell r="O110">
            <v>544</v>
          </cell>
          <cell r="X110">
            <v>911</v>
          </cell>
          <cell r="AD110">
            <v>2386</v>
          </cell>
          <cell r="AK110">
            <v>135</v>
          </cell>
        </row>
        <row r="111">
          <cell r="H111">
            <v>1192</v>
          </cell>
          <cell r="O111">
            <v>60</v>
          </cell>
          <cell r="X111">
            <v>120</v>
          </cell>
          <cell r="AD111">
            <v>208</v>
          </cell>
          <cell r="AK111">
            <v>1</v>
          </cell>
        </row>
        <row r="112">
          <cell r="H112">
            <v>198</v>
          </cell>
          <cell r="O112">
            <v>34</v>
          </cell>
          <cell r="X112">
            <v>45</v>
          </cell>
          <cell r="AD112">
            <v>97</v>
          </cell>
        </row>
        <row r="114">
          <cell r="H114">
            <v>0</v>
          </cell>
          <cell r="AD114">
            <v>0</v>
          </cell>
        </row>
        <row r="115">
          <cell r="H115">
            <v>0</v>
          </cell>
          <cell r="AD115">
            <v>0</v>
          </cell>
        </row>
        <row r="116">
          <cell r="H116">
            <v>298</v>
          </cell>
          <cell r="X116">
            <v>1</v>
          </cell>
          <cell r="AD116">
            <v>64</v>
          </cell>
        </row>
        <row r="117">
          <cell r="H117">
            <v>3707</v>
          </cell>
          <cell r="O117">
            <v>878</v>
          </cell>
          <cell r="X117">
            <v>1952</v>
          </cell>
          <cell r="AD117">
            <v>991</v>
          </cell>
          <cell r="AK117">
            <v>15</v>
          </cell>
        </row>
        <row r="118">
          <cell r="H118">
            <v>5608</v>
          </cell>
          <cell r="O118">
            <v>81</v>
          </cell>
          <cell r="X118">
            <v>154</v>
          </cell>
          <cell r="AD118">
            <v>4525</v>
          </cell>
          <cell r="AK118">
            <v>36871</v>
          </cell>
        </row>
        <row r="119">
          <cell r="H119">
            <v>6278</v>
          </cell>
          <cell r="O119">
            <v>833</v>
          </cell>
          <cell r="X119">
            <v>1148</v>
          </cell>
          <cell r="AD119">
            <v>4634</v>
          </cell>
          <cell r="AK119">
            <v>6204</v>
          </cell>
        </row>
        <row r="120">
          <cell r="H120">
            <v>133457</v>
          </cell>
          <cell r="O120">
            <v>5624</v>
          </cell>
          <cell r="X120">
            <v>8395</v>
          </cell>
          <cell r="AD120">
            <v>41252</v>
          </cell>
          <cell r="AK120">
            <v>17024</v>
          </cell>
        </row>
        <row r="121">
          <cell r="H121">
            <v>78644</v>
          </cell>
          <cell r="O121">
            <v>21</v>
          </cell>
          <cell r="X121">
            <v>158</v>
          </cell>
          <cell r="AD121">
            <v>26986</v>
          </cell>
          <cell r="AK121">
            <v>6459</v>
          </cell>
        </row>
        <row r="122">
          <cell r="H122">
            <v>60211</v>
          </cell>
          <cell r="O122">
            <v>624</v>
          </cell>
          <cell r="X122">
            <v>-42</v>
          </cell>
          <cell r="AD122">
            <v>42573</v>
          </cell>
          <cell r="AK122">
            <v>7501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1 полугодие"/>
      <sheetName val="июль"/>
      <sheetName val="август"/>
      <sheetName val="сентябрь"/>
      <sheetName val="3 квартал"/>
      <sheetName val="9 месяцев"/>
      <sheetName val="октябрь"/>
      <sheetName val="ноябрь"/>
      <sheetName val="декабрь"/>
      <sheetName val="4 квартал"/>
      <sheetName val="2010 год"/>
      <sheetName val="ПМО"/>
      <sheetName val="НМО"/>
      <sheetName val="СМО"/>
      <sheetName val="СвМО"/>
      <sheetName val="ЦМО"/>
      <sheetName val="ВМО"/>
      <sheetName val="Горсеть"/>
      <sheetName val="Управа"/>
      <sheetName val="ВСЕГО"/>
    </sheetNames>
    <sheetDataSet>
      <sheetData sheetId="19">
        <row r="80">
          <cell r="AI80">
            <v>29</v>
          </cell>
        </row>
      </sheetData>
      <sheetData sheetId="22">
        <row r="80">
          <cell r="AI80">
            <v>139</v>
          </cell>
        </row>
      </sheetData>
      <sheetData sheetId="23">
        <row r="68">
          <cell r="AI68">
            <v>256</v>
          </cell>
        </row>
        <row r="78">
          <cell r="AI78">
            <v>125</v>
          </cell>
        </row>
        <row r="80">
          <cell r="AI80">
            <v>152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</sheetNames>
    <sheetDataSet>
      <sheetData sheetId="0">
        <row r="14">
          <cell r="D14">
            <v>16.545</v>
          </cell>
          <cell r="E14">
            <v>65.59266</v>
          </cell>
        </row>
        <row r="15">
          <cell r="D15">
            <v>0</v>
          </cell>
          <cell r="E15">
            <v>0</v>
          </cell>
        </row>
        <row r="16">
          <cell r="D16">
            <v>11.85</v>
          </cell>
          <cell r="E16">
            <v>51.80672</v>
          </cell>
        </row>
        <row r="17">
          <cell r="D17">
            <v>0</v>
          </cell>
          <cell r="E17">
            <v>0</v>
          </cell>
        </row>
        <row r="18">
          <cell r="D18">
            <v>95.059</v>
          </cell>
          <cell r="E18">
            <v>415.58655999999996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141.288</v>
          </cell>
          <cell r="E22">
            <v>515.1053999999999</v>
          </cell>
        </row>
        <row r="23">
          <cell r="D23">
            <v>8.916</v>
          </cell>
          <cell r="E23">
            <v>38.98012</v>
          </cell>
        </row>
        <row r="24">
          <cell r="D24">
            <v>130.876</v>
          </cell>
          <cell r="E24">
            <v>456.89364</v>
          </cell>
        </row>
        <row r="25">
          <cell r="D25">
            <v>0.48</v>
          </cell>
          <cell r="E25">
            <v>2.58538</v>
          </cell>
        </row>
        <row r="26">
          <cell r="D26">
            <v>221.829</v>
          </cell>
          <cell r="E26">
            <v>708.87556</v>
          </cell>
        </row>
        <row r="27">
          <cell r="D27">
            <v>760.7220000000001</v>
          </cell>
          <cell r="E27">
            <v>2364.73062</v>
          </cell>
        </row>
        <row r="28">
          <cell r="D28">
            <v>4144.458</v>
          </cell>
          <cell r="E28">
            <v>16637.22238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27.503</v>
          </cell>
          <cell r="E32">
            <v>134.8268</v>
          </cell>
        </row>
        <row r="33">
          <cell r="D33">
            <v>102.811</v>
          </cell>
          <cell r="E33">
            <v>408.988</v>
          </cell>
        </row>
        <row r="34">
          <cell r="D34">
            <v>13.477</v>
          </cell>
          <cell r="E34">
            <v>58.56576</v>
          </cell>
        </row>
        <row r="35">
          <cell r="D35">
            <v>120.13499999999998</v>
          </cell>
          <cell r="E35">
            <v>514.3926799999999</v>
          </cell>
        </row>
        <row r="36">
          <cell r="D36">
            <v>1269.2530000000002</v>
          </cell>
          <cell r="E36">
            <v>7410.448379999999</v>
          </cell>
        </row>
        <row r="37">
          <cell r="D37">
            <v>427.197</v>
          </cell>
          <cell r="E37">
            <v>1613.63702</v>
          </cell>
        </row>
        <row r="38">
          <cell r="D38">
            <v>7537.847000000001</v>
          </cell>
          <cell r="E38">
            <v>13673.753859999997</v>
          </cell>
        </row>
        <row r="39">
          <cell r="D39">
            <v>-602.6419999999998</v>
          </cell>
          <cell r="E39">
            <v>-2025.28474</v>
          </cell>
        </row>
        <row r="41">
          <cell r="D41">
            <v>122.71799999999999</v>
          </cell>
          <cell r="E41">
            <v>648.76046</v>
          </cell>
        </row>
        <row r="42">
          <cell r="D42">
            <v>922.19</v>
          </cell>
          <cell r="E42">
            <v>4725.535379999999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</sheetNames>
    <sheetDataSet>
      <sheetData sheetId="0">
        <row r="14">
          <cell r="D14">
            <v>99.848</v>
          </cell>
          <cell r="E14">
            <v>477.94099320000004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38651.611999999994</v>
          </cell>
          <cell r="E21">
            <v>80139.4599054</v>
          </cell>
        </row>
        <row r="22">
          <cell r="D22">
            <v>3.298</v>
          </cell>
          <cell r="E22">
            <v>14.4186678</v>
          </cell>
        </row>
        <row r="23">
          <cell r="D23">
            <v>1.011</v>
          </cell>
          <cell r="E23">
            <v>5.4436468</v>
          </cell>
        </row>
        <row r="24">
          <cell r="D24">
            <v>0.158</v>
          </cell>
          <cell r="E24">
            <v>0.6918103999999999</v>
          </cell>
        </row>
        <row r="25">
          <cell r="D25">
            <v>0</v>
          </cell>
          <cell r="E25">
            <v>0</v>
          </cell>
        </row>
        <row r="26">
          <cell r="D26">
            <v>1286.266</v>
          </cell>
          <cell r="E26">
            <v>3725.0511872</v>
          </cell>
        </row>
        <row r="27">
          <cell r="D27">
            <v>1293.097</v>
          </cell>
          <cell r="E27">
            <v>3844.9188203999997</v>
          </cell>
        </row>
        <row r="28">
          <cell r="D28">
            <v>1641.2920000000001</v>
          </cell>
          <cell r="E28">
            <v>7733.060379999999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0.824</v>
          </cell>
          <cell r="E32">
            <v>3.6025281999999996</v>
          </cell>
        </row>
        <row r="33">
          <cell r="D33">
            <v>107.798</v>
          </cell>
          <cell r="E33">
            <v>489.54878299999996</v>
          </cell>
        </row>
        <row r="34">
          <cell r="D34">
            <v>166.29799999999997</v>
          </cell>
          <cell r="E34">
            <v>605.4655992</v>
          </cell>
        </row>
        <row r="35">
          <cell r="D35">
            <v>70.38900000000001</v>
          </cell>
          <cell r="E35">
            <v>313.45601419999997</v>
          </cell>
        </row>
        <row r="36">
          <cell r="D36">
            <v>-1310.0345000000002</v>
          </cell>
          <cell r="E36">
            <v>-2928.3894800000007</v>
          </cell>
        </row>
        <row r="37">
          <cell r="D37">
            <v>472.245</v>
          </cell>
          <cell r="E37">
            <v>1837.2328128</v>
          </cell>
        </row>
        <row r="38">
          <cell r="D38">
            <v>6940.456000000001</v>
          </cell>
          <cell r="E38">
            <v>12581.654915600002</v>
          </cell>
        </row>
        <row r="39">
          <cell r="D39">
            <v>-2499.116</v>
          </cell>
          <cell r="E39">
            <v>-8967.0132132</v>
          </cell>
        </row>
        <row r="41">
          <cell r="D41">
            <v>84.39699999999999</v>
          </cell>
          <cell r="E41">
            <v>423.45115379999993</v>
          </cell>
        </row>
        <row r="42">
          <cell r="D42">
            <v>499.56600000000003</v>
          </cell>
          <cell r="E42">
            <v>2643.9756494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2">
          <cell r="D62">
            <v>38474.102999999996</v>
          </cell>
          <cell r="E62">
            <v>79519.7904692</v>
          </cell>
        </row>
        <row r="63">
          <cell r="D63">
            <v>0</v>
          </cell>
          <cell r="E63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1 полугодие"/>
      <sheetName val="июль"/>
      <sheetName val="август"/>
      <sheetName val="сентябрь"/>
      <sheetName val="3 квартал"/>
      <sheetName val="9 месяцев"/>
      <sheetName val="октябрь"/>
      <sheetName val="ноябрь"/>
      <sheetName val="декабрь"/>
      <sheetName val="4 квартал"/>
      <sheetName val="2010 год"/>
      <sheetName val="ПМО"/>
      <sheetName val="НМО"/>
      <sheetName val="СМО"/>
      <sheetName val="СвМО"/>
      <sheetName val="ЦМО"/>
      <sheetName val="ВМО"/>
      <sheetName val="Горсеть"/>
      <sheetName val="Управа"/>
      <sheetName val="ВСЕГО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</sheetNames>
    <sheetDataSet>
      <sheetData sheetId="0"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15.96</v>
          </cell>
          <cell r="E20">
            <v>53.07993999999999</v>
          </cell>
        </row>
        <row r="21">
          <cell r="D21">
            <v>3114.684</v>
          </cell>
          <cell r="E21">
            <v>9189.0081</v>
          </cell>
        </row>
        <row r="22">
          <cell r="D22">
            <v>4683.758</v>
          </cell>
          <cell r="E22">
            <v>14616.210419999998</v>
          </cell>
        </row>
        <row r="23">
          <cell r="D23">
            <v>580.497</v>
          </cell>
          <cell r="E23">
            <v>1794.78</v>
          </cell>
        </row>
        <row r="24">
          <cell r="D24">
            <v>1209.999</v>
          </cell>
          <cell r="E24">
            <v>3666.78746</v>
          </cell>
        </row>
        <row r="25">
          <cell r="D25">
            <v>847.038</v>
          </cell>
          <cell r="E25">
            <v>2617.3768799999993</v>
          </cell>
        </row>
        <row r="26">
          <cell r="D26">
            <v>4490.14</v>
          </cell>
          <cell r="E26">
            <v>13477.72046</v>
          </cell>
        </row>
        <row r="27">
          <cell r="D27">
            <v>2999.688</v>
          </cell>
          <cell r="E27">
            <v>10470.78428</v>
          </cell>
        </row>
        <row r="28">
          <cell r="D28">
            <v>2825.885</v>
          </cell>
          <cell r="E28">
            <v>12649.407659999999</v>
          </cell>
        </row>
        <row r="30">
          <cell r="D30">
            <v>3.5999999999999996</v>
          </cell>
          <cell r="E30">
            <v>16.49286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182.97999999999996</v>
          </cell>
          <cell r="E33">
            <v>766.97758</v>
          </cell>
        </row>
        <row r="34">
          <cell r="D34">
            <v>170.98000000000002</v>
          </cell>
          <cell r="E34">
            <v>756.9310599999999</v>
          </cell>
        </row>
        <row r="35">
          <cell r="D35">
            <v>569.924</v>
          </cell>
          <cell r="E35">
            <v>2208.7133799999997</v>
          </cell>
        </row>
        <row r="36">
          <cell r="D36">
            <v>6347.472</v>
          </cell>
          <cell r="E36">
            <v>26858.5456802</v>
          </cell>
        </row>
        <row r="37">
          <cell r="D37">
            <v>1467.156</v>
          </cell>
          <cell r="E37">
            <v>5405.65198</v>
          </cell>
        </row>
        <row r="38">
          <cell r="D38">
            <v>11646.798</v>
          </cell>
          <cell r="E38">
            <v>22117.944779999998</v>
          </cell>
        </row>
        <row r="39">
          <cell r="D39">
            <v>285</v>
          </cell>
          <cell r="E39">
            <v>972.72356</v>
          </cell>
        </row>
        <row r="41">
          <cell r="D41">
            <v>337.29900000000004</v>
          </cell>
          <cell r="E41">
            <v>1491.9518799999998</v>
          </cell>
        </row>
        <row r="42">
          <cell r="D42">
            <v>592.55</v>
          </cell>
          <cell r="E42">
            <v>3179.2515799999996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  <pageSetUpPr fitToPage="1"/>
  </sheetPr>
  <dimension ref="A2:B42"/>
  <sheetViews>
    <sheetView showGridLines="0" tabSelected="1" view="pageBreakPreview" zoomScale="90" zoomScaleSheetLayoutView="90" zoomScalePageLayoutView="0" workbookViewId="0" topLeftCell="A1">
      <selection activeCell="A38" sqref="A38"/>
    </sheetView>
  </sheetViews>
  <sheetFormatPr defaultColWidth="11.421875" defaultRowHeight="12.75"/>
  <cols>
    <col min="1" max="1" width="72.57421875" style="0" customWidth="1"/>
    <col min="2" max="2" width="91.28125" style="0" customWidth="1"/>
  </cols>
  <sheetData>
    <row r="2" spans="1:2" ht="15.75">
      <c r="A2" s="209" t="s">
        <v>169</v>
      </c>
      <c r="B2" s="209"/>
    </row>
    <row r="3" spans="1:2" ht="15.75">
      <c r="A3" s="210" t="s">
        <v>154</v>
      </c>
      <c r="B3" s="210"/>
    </row>
    <row r="4" ht="13.5" thickBot="1"/>
    <row r="5" spans="1:2" ht="12.75" customHeight="1">
      <c r="A5" s="180" t="s">
        <v>20</v>
      </c>
      <c r="B5" s="171" t="s">
        <v>9</v>
      </c>
    </row>
    <row r="6" spans="1:2" ht="13.5" thickBot="1">
      <c r="A6" s="181"/>
      <c r="B6" s="5" t="s">
        <v>0</v>
      </c>
    </row>
    <row r="7" spans="1:2" ht="12.75">
      <c r="A7" s="3" t="s">
        <v>1</v>
      </c>
      <c r="B7" s="3">
        <v>2</v>
      </c>
    </row>
    <row r="8" spans="1:2" ht="12.75">
      <c r="A8" s="22" t="s">
        <v>87</v>
      </c>
      <c r="B8" s="23">
        <f>B9+B10+B11+B12+B20+B21+B16</f>
        <v>54123802</v>
      </c>
    </row>
    <row r="9" spans="1:2" ht="12.75">
      <c r="A9" s="169" t="s">
        <v>156</v>
      </c>
      <c r="B9" s="12">
        <v>16979434</v>
      </c>
    </row>
    <row r="10" spans="1:2" ht="12.75">
      <c r="A10" s="169" t="s">
        <v>157</v>
      </c>
      <c r="B10" s="12">
        <v>585562</v>
      </c>
    </row>
    <row r="11" spans="1:2" ht="12.75">
      <c r="A11" s="169" t="s">
        <v>158</v>
      </c>
      <c r="B11" s="12">
        <v>1185145</v>
      </c>
    </row>
    <row r="12" spans="1:2" ht="12.75">
      <c r="A12" s="169" t="s">
        <v>159</v>
      </c>
      <c r="B12" s="24">
        <f>B13+B14+B15</f>
        <v>5879900</v>
      </c>
    </row>
    <row r="13" spans="1:2" ht="12.75">
      <c r="A13" s="170" t="s">
        <v>160</v>
      </c>
      <c r="B13" s="12">
        <v>3095700</v>
      </c>
    </row>
    <row r="14" spans="1:2" ht="12.75">
      <c r="A14" s="170" t="s">
        <v>161</v>
      </c>
      <c r="B14" s="12">
        <v>356300</v>
      </c>
    </row>
    <row r="15" spans="1:2" ht="12.75">
      <c r="A15" s="170" t="s">
        <v>162</v>
      </c>
      <c r="B15" s="12">
        <v>2427900</v>
      </c>
    </row>
    <row r="16" spans="1:2" ht="12.75">
      <c r="A16" s="169" t="s">
        <v>163</v>
      </c>
      <c r="B16" s="24">
        <f>SUM(B17:B19)</f>
        <v>5160207</v>
      </c>
    </row>
    <row r="17" spans="1:2" ht="12.75">
      <c r="A17" s="170" t="s">
        <v>164</v>
      </c>
      <c r="B17" s="12">
        <v>1177764</v>
      </c>
    </row>
    <row r="18" spans="1:2" ht="12.75">
      <c r="A18" s="170" t="s">
        <v>165</v>
      </c>
      <c r="B18" s="12">
        <v>2269590</v>
      </c>
    </row>
    <row r="19" spans="1:2" ht="12.75">
      <c r="A19" s="170" t="s">
        <v>166</v>
      </c>
      <c r="B19" s="12">
        <v>1712853</v>
      </c>
    </row>
    <row r="20" spans="1:2" ht="12.75">
      <c r="A20" s="169" t="s">
        <v>167</v>
      </c>
      <c r="B20" s="12">
        <v>17721799</v>
      </c>
    </row>
    <row r="21" spans="1:2" ht="12.75">
      <c r="A21" s="169" t="s">
        <v>168</v>
      </c>
      <c r="B21" s="12">
        <v>6611755</v>
      </c>
    </row>
    <row r="22" spans="1:2" ht="12.75">
      <c r="A22" s="22" t="s">
        <v>23</v>
      </c>
      <c r="B22" s="23">
        <f>B8+B24</f>
        <v>54123802</v>
      </c>
    </row>
    <row r="23" spans="1:2" ht="12.75">
      <c r="A23" s="45" t="s">
        <v>24</v>
      </c>
      <c r="B23" s="12">
        <v>10767482</v>
      </c>
    </row>
    <row r="24" spans="1:2" ht="13.5" thickBot="1">
      <c r="A24" s="38" t="s">
        <v>155</v>
      </c>
      <c r="B24" s="39"/>
    </row>
    <row r="25" spans="1:2" ht="13.5" customHeight="1" thickBot="1" thickTop="1">
      <c r="A25" s="182"/>
      <c r="B25" s="182"/>
    </row>
    <row r="26" spans="1:2" ht="13.5" customHeight="1" hidden="1" thickBot="1">
      <c r="A26" s="183"/>
      <c r="B26" s="183"/>
    </row>
    <row r="27" spans="1:2" ht="18.75">
      <c r="A27" s="162"/>
      <c r="B27" s="167"/>
    </row>
    <row r="28" spans="1:2" ht="13.5" customHeight="1">
      <c r="A28" s="164"/>
      <c r="B28" s="168"/>
    </row>
    <row r="29" ht="5.25" customHeight="1">
      <c r="A29" s="163"/>
    </row>
    <row r="30" ht="12.75">
      <c r="A30" s="164"/>
    </row>
    <row r="31" ht="12.75">
      <c r="A31" s="163"/>
    </row>
    <row r="32" ht="12.75">
      <c r="A32" s="163"/>
    </row>
    <row r="33" ht="12.75">
      <c r="A33" s="163"/>
    </row>
    <row r="34" ht="12.75">
      <c r="A34" s="163"/>
    </row>
    <row r="35" ht="12.75">
      <c r="A35" s="163"/>
    </row>
    <row r="36" ht="5.25" customHeight="1">
      <c r="A36" s="163"/>
    </row>
    <row r="37" ht="12.75">
      <c r="A37" s="163"/>
    </row>
    <row r="38" ht="12.75">
      <c r="A38" s="163"/>
    </row>
    <row r="39" ht="12.75">
      <c r="A39" s="163"/>
    </row>
    <row r="40" ht="12.75">
      <c r="A40" s="163"/>
    </row>
    <row r="41" ht="12.75">
      <c r="A41" s="163"/>
    </row>
    <row r="42" spans="1:2" ht="13.5" thickBot="1">
      <c r="A42" s="165"/>
      <c r="B42" s="166"/>
    </row>
  </sheetData>
  <sheetProtection/>
  <mergeCells count="4">
    <mergeCell ref="A2:B2"/>
    <mergeCell ref="A3:B3"/>
    <mergeCell ref="A5:A6"/>
    <mergeCell ref="A25:B26"/>
  </mergeCells>
  <printOptions/>
  <pageMargins left="0.19650321487591826" right="0.19650321487591826" top="0.1666458359371745" bottom="0.1666458359371745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26" sqref="A26"/>
      <selection pane="bottomRight" activeCell="A6" sqref="A6:A7"/>
    </sheetView>
  </sheetViews>
  <sheetFormatPr defaultColWidth="11.421875" defaultRowHeight="12.75" outlineLevelRow="1"/>
  <cols>
    <col min="1" max="1" width="39.8515625" style="0" customWidth="1"/>
    <col min="2" max="2" width="12.7109375" style="0" customWidth="1"/>
    <col min="3" max="3" width="12.28125" style="0" customWidth="1"/>
    <col min="4" max="4" width="12.00390625" style="0" customWidth="1"/>
    <col min="5" max="5" width="12.140625" style="0" customWidth="1"/>
    <col min="6" max="6" width="13.140625" style="0" customWidth="1"/>
    <col min="7" max="7" width="11.421875" style="0" customWidth="1"/>
    <col min="8" max="8" width="12.57421875" style="0" customWidth="1"/>
    <col min="9" max="9" width="12.140625" style="0" customWidth="1"/>
    <col min="10" max="11" width="11.7109375" style="0" customWidth="1"/>
    <col min="12" max="12" width="12.140625" style="0" customWidth="1"/>
  </cols>
  <sheetData>
    <row r="1" ht="12.75">
      <c r="F1" s="9"/>
    </row>
    <row r="2" ht="12.75">
      <c r="F2" s="9"/>
    </row>
    <row r="3" ht="15.75">
      <c r="E3" s="18" t="s">
        <v>43</v>
      </c>
    </row>
    <row r="4" ht="15.75">
      <c r="E4" s="18" t="s">
        <v>42</v>
      </c>
    </row>
    <row r="5" ht="16.5" thickBot="1">
      <c r="E5" s="18"/>
    </row>
    <row r="6" spans="1:13" ht="12.75" customHeight="1">
      <c r="A6" s="180" t="s">
        <v>20</v>
      </c>
      <c r="B6" s="173" t="s">
        <v>15</v>
      </c>
      <c r="C6" s="172" t="s">
        <v>6</v>
      </c>
      <c r="D6" s="173" t="s">
        <v>9</v>
      </c>
      <c r="E6" s="172"/>
      <c r="F6" s="176" t="s">
        <v>22</v>
      </c>
      <c r="G6" s="173" t="s">
        <v>16</v>
      </c>
      <c r="H6" s="174"/>
      <c r="I6" s="175"/>
      <c r="J6" s="176" t="s">
        <v>17</v>
      </c>
      <c r="K6" s="184" t="s">
        <v>14</v>
      </c>
      <c r="L6" s="173" t="s">
        <v>21</v>
      </c>
      <c r="M6" s="172" t="s">
        <v>6</v>
      </c>
    </row>
    <row r="7" spans="1:13" ht="24.75" customHeight="1" thickBot="1">
      <c r="A7" s="181"/>
      <c r="B7" s="5" t="s">
        <v>18</v>
      </c>
      <c r="C7" s="5" t="s">
        <v>19</v>
      </c>
      <c r="D7" s="5" t="s">
        <v>0</v>
      </c>
      <c r="E7" s="5" t="s">
        <v>10</v>
      </c>
      <c r="F7" s="177"/>
      <c r="G7" s="4" t="s">
        <v>11</v>
      </c>
      <c r="H7" s="4" t="s">
        <v>12</v>
      </c>
      <c r="I7" s="5" t="s">
        <v>13</v>
      </c>
      <c r="J7" s="177"/>
      <c r="K7" s="185"/>
      <c r="L7" s="5" t="s">
        <v>18</v>
      </c>
      <c r="M7" s="5" t="s">
        <v>19</v>
      </c>
    </row>
    <row r="8" spans="1:13" ht="13.5" thickBot="1">
      <c r="A8" s="6">
        <v>1</v>
      </c>
      <c r="B8" s="7">
        <f>A8+1</f>
        <v>2</v>
      </c>
      <c r="C8" s="7">
        <f aca="true" t="shared" si="0" ref="C8:J8">B8+1</f>
        <v>3</v>
      </c>
      <c r="D8" s="7">
        <f t="shared" si="0"/>
        <v>4</v>
      </c>
      <c r="E8" s="7">
        <f t="shared" si="0"/>
        <v>5</v>
      </c>
      <c r="F8" s="7">
        <f t="shared" si="0"/>
        <v>6</v>
      </c>
      <c r="G8" s="7">
        <f t="shared" si="0"/>
        <v>7</v>
      </c>
      <c r="H8" s="7">
        <f t="shared" si="0"/>
        <v>8</v>
      </c>
      <c r="I8" s="7">
        <f t="shared" si="0"/>
        <v>9</v>
      </c>
      <c r="J8" s="7">
        <f t="shared" si="0"/>
        <v>10</v>
      </c>
      <c r="K8" s="7"/>
      <c r="L8" s="7">
        <f>J8+1</f>
        <v>11</v>
      </c>
      <c r="M8" s="8" t="s">
        <v>2</v>
      </c>
    </row>
    <row r="9" spans="1:13" s="11" customFormat="1" ht="20.25" customHeight="1">
      <c r="A9" s="22" t="s">
        <v>7</v>
      </c>
      <c r="B9" s="23">
        <v>20477106.39</v>
      </c>
      <c r="C9" s="23">
        <v>274648.85</v>
      </c>
      <c r="D9" s="23">
        <v>10231072.97</v>
      </c>
      <c r="E9" s="23">
        <v>34485896.77</v>
      </c>
      <c r="F9" s="23">
        <f>E9+E10</f>
        <v>36457808.31</v>
      </c>
      <c r="G9" s="23">
        <v>4603169.09</v>
      </c>
      <c r="H9" s="23">
        <v>24146038.34</v>
      </c>
      <c r="I9" s="23">
        <v>11540761.07</v>
      </c>
      <c r="J9" s="24">
        <f>SUM(G9:I9)</f>
        <v>40289968.5</v>
      </c>
      <c r="K9" s="25">
        <f>IF(F9=0,"",(J9/F9))</f>
        <v>1.1051121931799963</v>
      </c>
      <c r="L9" s="23">
        <f>B9+F9-J9-(C9-M9)</f>
        <v>16587095.730000002</v>
      </c>
      <c r="M9" s="23">
        <v>216798.38</v>
      </c>
    </row>
    <row r="10" spans="1:13" s="11" customFormat="1" ht="12.75">
      <c r="A10" s="26" t="s">
        <v>8</v>
      </c>
      <c r="B10" s="27"/>
      <c r="C10" s="27"/>
      <c r="D10" s="27"/>
      <c r="E10" s="28">
        <v>1971911.54</v>
      </c>
      <c r="F10" s="29"/>
      <c r="G10" s="28">
        <v>0</v>
      </c>
      <c r="H10" s="28">
        <v>0</v>
      </c>
      <c r="I10" s="27"/>
      <c r="J10" s="24">
        <f aca="true" t="shared" si="1" ref="J10:J41">SUM(G10:I10)</f>
        <v>0</v>
      </c>
      <c r="K10" s="25">
        <f aca="true" t="shared" si="2" ref="K10:K42">IF(F10=0,"",(J10/F10))</f>
      </c>
      <c r="L10" s="30">
        <f aca="true" t="shared" si="3" ref="L10:L41">B10+F10-J10-(C10-M10)</f>
        <v>0</v>
      </c>
      <c r="M10" s="27"/>
    </row>
    <row r="11" spans="1:13" ht="12.75">
      <c r="A11" s="19" t="s">
        <v>26</v>
      </c>
      <c r="B11" s="12">
        <v>241657.99</v>
      </c>
      <c r="C11" s="12">
        <v>0</v>
      </c>
      <c r="D11" s="12">
        <v>197100</v>
      </c>
      <c r="E11" s="12">
        <v>595827.56</v>
      </c>
      <c r="F11" s="14">
        <f>E11+E12</f>
        <v>601549.67</v>
      </c>
      <c r="G11" s="12">
        <v>33419.22</v>
      </c>
      <c r="H11" s="12">
        <v>238526.01</v>
      </c>
      <c r="I11" s="12">
        <v>26877.21</v>
      </c>
      <c r="J11" s="15">
        <f t="shared" si="1"/>
        <v>298822.44</v>
      </c>
      <c r="K11" s="16">
        <f>IF(F11=0,"",(J11/F11))</f>
        <v>0.4967543910380667</v>
      </c>
      <c r="L11" s="12">
        <f t="shared" si="3"/>
        <v>544385.22</v>
      </c>
      <c r="M11" s="12">
        <v>0</v>
      </c>
    </row>
    <row r="12" spans="1:13" ht="12.75">
      <c r="A12" s="20" t="s">
        <v>5</v>
      </c>
      <c r="B12" s="13"/>
      <c r="C12" s="13"/>
      <c r="D12" s="13"/>
      <c r="E12" s="12">
        <v>5722.11</v>
      </c>
      <c r="F12" s="17"/>
      <c r="G12" s="13"/>
      <c r="H12" s="13"/>
      <c r="I12" s="12">
        <v>0</v>
      </c>
      <c r="J12" s="15">
        <f t="shared" si="1"/>
        <v>0</v>
      </c>
      <c r="K12" s="16">
        <f t="shared" si="2"/>
      </c>
      <c r="L12" s="12">
        <f t="shared" si="3"/>
        <v>0</v>
      </c>
      <c r="M12" s="13"/>
    </row>
    <row r="13" spans="1:13" ht="12.75">
      <c r="A13" s="19" t="s">
        <v>27</v>
      </c>
      <c r="B13" s="12">
        <v>2770708.52</v>
      </c>
      <c r="C13" s="12">
        <v>101995.18</v>
      </c>
      <c r="D13" s="12">
        <v>969385</v>
      </c>
      <c r="E13" s="12">
        <v>3865712.59</v>
      </c>
      <c r="F13" s="14">
        <f>E13+E14</f>
        <v>4273269.88</v>
      </c>
      <c r="G13" s="12">
        <v>169151.97</v>
      </c>
      <c r="H13" s="12">
        <v>4897046.74</v>
      </c>
      <c r="I13" s="12">
        <v>0</v>
      </c>
      <c r="J13" s="15">
        <f t="shared" si="1"/>
        <v>5066198.71</v>
      </c>
      <c r="K13" s="16">
        <f t="shared" si="2"/>
        <v>1.185555523584202</v>
      </c>
      <c r="L13" s="12">
        <f t="shared" si="3"/>
        <v>1923337.1700000004</v>
      </c>
      <c r="M13" s="12">
        <v>47552.66</v>
      </c>
    </row>
    <row r="14" spans="1:13" ht="12.75">
      <c r="A14" s="20" t="s">
        <v>5</v>
      </c>
      <c r="B14" s="13"/>
      <c r="C14" s="13"/>
      <c r="D14" s="13"/>
      <c r="E14" s="12">
        <v>407557.29</v>
      </c>
      <c r="F14" s="17"/>
      <c r="G14" s="13"/>
      <c r="H14" s="13"/>
      <c r="I14" s="12">
        <v>0</v>
      </c>
      <c r="J14" s="15">
        <f t="shared" si="1"/>
        <v>0</v>
      </c>
      <c r="K14" s="16">
        <f t="shared" si="2"/>
      </c>
      <c r="L14" s="12">
        <f t="shared" si="3"/>
        <v>0</v>
      </c>
      <c r="M14" s="13"/>
    </row>
    <row r="15" spans="1:13" ht="12.75">
      <c r="A15" s="19" t="s">
        <v>28</v>
      </c>
      <c r="B15" s="12">
        <v>7654.15</v>
      </c>
      <c r="C15" s="12">
        <v>727.37</v>
      </c>
      <c r="D15" s="12">
        <v>2351</v>
      </c>
      <c r="E15" s="12">
        <v>8698.54</v>
      </c>
      <c r="F15" s="14">
        <f>E15+E16</f>
        <v>9653.310000000001</v>
      </c>
      <c r="G15" s="12">
        <v>0</v>
      </c>
      <c r="H15" s="12">
        <v>17307.46</v>
      </c>
      <c r="I15" s="12">
        <v>0</v>
      </c>
      <c r="J15" s="15">
        <f t="shared" si="1"/>
        <v>17307.46</v>
      </c>
      <c r="K15" s="16">
        <f t="shared" si="2"/>
        <v>1.792904195555721</v>
      </c>
      <c r="L15" s="12">
        <f t="shared" si="3"/>
        <v>0</v>
      </c>
      <c r="M15" s="12">
        <v>727.37</v>
      </c>
    </row>
    <row r="16" spans="1:13" ht="12.75">
      <c r="A16" s="20" t="s">
        <v>5</v>
      </c>
      <c r="B16" s="13"/>
      <c r="C16" s="13"/>
      <c r="D16" s="13"/>
      <c r="E16" s="12">
        <v>954.77</v>
      </c>
      <c r="F16" s="17"/>
      <c r="G16" s="13"/>
      <c r="H16" s="13"/>
      <c r="I16" s="12">
        <v>0</v>
      </c>
      <c r="J16" s="15">
        <f t="shared" si="1"/>
        <v>0</v>
      </c>
      <c r="K16" s="16">
        <f t="shared" si="2"/>
      </c>
      <c r="L16" s="12">
        <f t="shared" si="3"/>
        <v>0</v>
      </c>
      <c r="M16" s="13"/>
    </row>
    <row r="17" spans="1:13" ht="12.75">
      <c r="A17" s="19" t="s">
        <v>29</v>
      </c>
      <c r="B17" s="12">
        <v>11080726.37</v>
      </c>
      <c r="C17" s="12">
        <v>158.96</v>
      </c>
      <c r="D17" s="12">
        <v>2244778</v>
      </c>
      <c r="E17" s="12">
        <v>8724176.03</v>
      </c>
      <c r="F17" s="14">
        <f>E17+E18</f>
        <v>9460060.049999999</v>
      </c>
      <c r="G17" s="12">
        <v>22241.32</v>
      </c>
      <c r="H17" s="12">
        <v>11050799.6</v>
      </c>
      <c r="I17" s="12">
        <v>66687.16</v>
      </c>
      <c r="J17" s="15">
        <f t="shared" si="1"/>
        <v>11139728.08</v>
      </c>
      <c r="K17" s="16">
        <f t="shared" si="2"/>
        <v>1.1775536329708607</v>
      </c>
      <c r="L17" s="12">
        <f t="shared" si="3"/>
        <v>9415583.489999998</v>
      </c>
      <c r="M17" s="12">
        <v>14684.11</v>
      </c>
    </row>
    <row r="18" spans="1:13" ht="12.75">
      <c r="A18" s="20" t="s">
        <v>5</v>
      </c>
      <c r="B18" s="13"/>
      <c r="C18" s="13"/>
      <c r="D18" s="13"/>
      <c r="E18" s="12">
        <v>735884.02</v>
      </c>
      <c r="F18" s="17"/>
      <c r="G18" s="13"/>
      <c r="H18" s="13"/>
      <c r="I18" s="12">
        <v>0</v>
      </c>
      <c r="J18" s="15">
        <f t="shared" si="1"/>
        <v>0</v>
      </c>
      <c r="K18" s="16">
        <f t="shared" si="2"/>
      </c>
      <c r="L18" s="12">
        <f t="shared" si="3"/>
        <v>0</v>
      </c>
      <c r="M18" s="13"/>
    </row>
    <row r="19" spans="1:13" ht="12.75">
      <c r="A19" s="19" t="s">
        <v>30</v>
      </c>
      <c r="B19" s="12">
        <v>5215891.25</v>
      </c>
      <c r="C19" s="12">
        <v>158.96</v>
      </c>
      <c r="D19" s="12">
        <v>1049048</v>
      </c>
      <c r="E19" s="12">
        <v>3849064.75</v>
      </c>
      <c r="F19" s="14">
        <f>E19+E20</f>
        <v>4115014.62</v>
      </c>
      <c r="G19" s="12">
        <v>22241.32</v>
      </c>
      <c r="H19" s="12">
        <v>4707457.35</v>
      </c>
      <c r="I19" s="12">
        <v>0</v>
      </c>
      <c r="J19" s="15">
        <f t="shared" si="1"/>
        <v>4729698.67</v>
      </c>
      <c r="K19" s="16">
        <f t="shared" si="2"/>
        <v>1.1493759091431854</v>
      </c>
      <c r="L19" s="12">
        <f t="shared" si="3"/>
        <v>4605034.130000001</v>
      </c>
      <c r="M19" s="12">
        <v>3985.89</v>
      </c>
    </row>
    <row r="20" spans="1:13" ht="12.75">
      <c r="A20" s="20" t="s">
        <v>5</v>
      </c>
      <c r="B20" s="13"/>
      <c r="C20" s="13"/>
      <c r="D20" s="13"/>
      <c r="E20" s="12">
        <v>265949.87</v>
      </c>
      <c r="F20" s="17"/>
      <c r="G20" s="13"/>
      <c r="H20" s="13"/>
      <c r="I20" s="12">
        <v>0</v>
      </c>
      <c r="J20" s="15">
        <f t="shared" si="1"/>
        <v>0</v>
      </c>
      <c r="K20" s="16">
        <f t="shared" si="2"/>
      </c>
      <c r="L20" s="12">
        <f t="shared" si="3"/>
        <v>0</v>
      </c>
      <c r="M20" s="13"/>
    </row>
    <row r="21" spans="1:13" ht="12.75">
      <c r="A21" s="19" t="s">
        <v>31</v>
      </c>
      <c r="B21" s="12">
        <v>3696290.39</v>
      </c>
      <c r="C21" s="12">
        <v>0</v>
      </c>
      <c r="D21" s="12">
        <v>694689</v>
      </c>
      <c r="E21" s="12">
        <v>2782192.7</v>
      </c>
      <c r="F21" s="14">
        <f>E21+E22</f>
        <v>3058980.6300000004</v>
      </c>
      <c r="G21" s="12">
        <v>0</v>
      </c>
      <c r="H21" s="12">
        <v>3258319.48</v>
      </c>
      <c r="I21" s="12">
        <v>66687.16</v>
      </c>
      <c r="J21" s="15">
        <f t="shared" si="1"/>
        <v>3325006.64</v>
      </c>
      <c r="K21" s="16">
        <f t="shared" si="2"/>
        <v>1.0869655751955511</v>
      </c>
      <c r="L21" s="12">
        <f t="shared" si="3"/>
        <v>3431039.5600000005</v>
      </c>
      <c r="M21" s="12">
        <v>775.18</v>
      </c>
    </row>
    <row r="22" spans="1:13" ht="12.75">
      <c r="A22" s="20" t="s">
        <v>5</v>
      </c>
      <c r="B22" s="13"/>
      <c r="C22" s="13"/>
      <c r="D22" s="13"/>
      <c r="E22" s="12">
        <v>276787.93</v>
      </c>
      <c r="F22" s="17"/>
      <c r="G22" s="13"/>
      <c r="H22" s="13"/>
      <c r="I22" s="12">
        <v>0</v>
      </c>
      <c r="J22" s="15">
        <f t="shared" si="1"/>
        <v>0</v>
      </c>
      <c r="K22" s="16">
        <f t="shared" si="2"/>
      </c>
      <c r="L22" s="12">
        <f t="shared" si="3"/>
        <v>0</v>
      </c>
      <c r="M22" s="13"/>
    </row>
    <row r="23" spans="1:13" ht="12.75">
      <c r="A23" s="19" t="s">
        <v>32</v>
      </c>
      <c r="B23" s="12">
        <v>2168544.73</v>
      </c>
      <c r="C23" s="12">
        <v>0</v>
      </c>
      <c r="D23" s="12">
        <v>501041</v>
      </c>
      <c r="E23" s="12">
        <v>2092918.58</v>
      </c>
      <c r="F23" s="14">
        <f>E23+E24</f>
        <v>2286064.8000000003</v>
      </c>
      <c r="G23" s="12">
        <v>0</v>
      </c>
      <c r="H23" s="12">
        <v>3085022.77</v>
      </c>
      <c r="I23" s="12">
        <v>0</v>
      </c>
      <c r="J23" s="15">
        <f t="shared" si="1"/>
        <v>3085022.77</v>
      </c>
      <c r="K23" s="16">
        <f t="shared" si="2"/>
        <v>1.3494905175041405</v>
      </c>
      <c r="L23" s="12">
        <f t="shared" si="3"/>
        <v>1379509.8000000003</v>
      </c>
      <c r="M23" s="12">
        <v>9923.04</v>
      </c>
    </row>
    <row r="24" spans="1:13" ht="12.75">
      <c r="A24" s="20" t="s">
        <v>5</v>
      </c>
      <c r="B24" s="13"/>
      <c r="C24" s="13"/>
      <c r="D24" s="13"/>
      <c r="E24" s="12">
        <v>193146.22</v>
      </c>
      <c r="F24" s="17"/>
      <c r="G24" s="13"/>
      <c r="H24" s="13"/>
      <c r="I24" s="12">
        <v>0</v>
      </c>
      <c r="J24" s="15">
        <f t="shared" si="1"/>
        <v>0</v>
      </c>
      <c r="K24" s="16">
        <f t="shared" si="2"/>
      </c>
      <c r="L24" s="12">
        <f t="shared" si="3"/>
        <v>0</v>
      </c>
      <c r="M24" s="13"/>
    </row>
    <row r="25" spans="1:13" ht="12.75">
      <c r="A25" s="19" t="s">
        <v>33</v>
      </c>
      <c r="B25" s="12">
        <v>4084322.99</v>
      </c>
      <c r="C25" s="12">
        <v>171767.34</v>
      </c>
      <c r="D25" s="12">
        <v>2246449</v>
      </c>
      <c r="E25" s="12">
        <v>9063179.98</v>
      </c>
      <c r="F25" s="14">
        <f>E25+E26</f>
        <v>9884973.33</v>
      </c>
      <c r="G25" s="12">
        <v>4378356.58</v>
      </c>
      <c r="H25" s="12">
        <v>6997608.96</v>
      </c>
      <c r="I25" s="12">
        <v>32681.23</v>
      </c>
      <c r="J25" s="15">
        <f t="shared" si="1"/>
        <v>11408646.77</v>
      </c>
      <c r="K25" s="16">
        <f t="shared" si="2"/>
        <v>1.1541403693397723</v>
      </c>
      <c r="L25" s="12">
        <f t="shared" si="3"/>
        <v>2542716.4500000007</v>
      </c>
      <c r="M25" s="12">
        <v>153834.24</v>
      </c>
    </row>
    <row r="26" spans="1:13" ht="12.75">
      <c r="A26" s="20" t="s">
        <v>5</v>
      </c>
      <c r="B26" s="13"/>
      <c r="C26" s="13"/>
      <c r="D26" s="13"/>
      <c r="E26" s="12">
        <v>821793.35</v>
      </c>
      <c r="F26" s="17"/>
      <c r="G26" s="13"/>
      <c r="H26" s="13"/>
      <c r="I26" s="12">
        <v>0</v>
      </c>
      <c r="J26" s="15">
        <f t="shared" si="1"/>
        <v>0</v>
      </c>
      <c r="K26" s="16">
        <f t="shared" si="2"/>
      </c>
      <c r="L26" s="12">
        <f t="shared" si="3"/>
        <v>0</v>
      </c>
      <c r="M26" s="13"/>
    </row>
    <row r="27" spans="1:13" ht="12.75">
      <c r="A27" s="19" t="s">
        <v>34</v>
      </c>
      <c r="B27" s="12">
        <v>4071.33</v>
      </c>
      <c r="C27" s="12">
        <v>0</v>
      </c>
      <c r="D27" s="12">
        <v>2339</v>
      </c>
      <c r="E27" s="12">
        <v>9825.67</v>
      </c>
      <c r="F27" s="14">
        <f>E27+E28</f>
        <v>10785.5</v>
      </c>
      <c r="G27" s="12">
        <v>9231.12</v>
      </c>
      <c r="H27" s="12">
        <v>5625.71</v>
      </c>
      <c r="I27" s="12">
        <v>0</v>
      </c>
      <c r="J27" s="15">
        <f t="shared" si="1"/>
        <v>14856.830000000002</v>
      </c>
      <c r="K27" s="16">
        <f t="shared" si="2"/>
        <v>1.3774818042742574</v>
      </c>
      <c r="L27" s="12"/>
      <c r="M27" s="12">
        <v>0</v>
      </c>
    </row>
    <row r="28" spans="1:13" ht="12.75">
      <c r="A28" s="20" t="s">
        <v>5</v>
      </c>
      <c r="B28" s="13"/>
      <c r="C28" s="13"/>
      <c r="D28" s="13"/>
      <c r="E28" s="12">
        <v>959.83</v>
      </c>
      <c r="F28" s="17"/>
      <c r="G28" s="13"/>
      <c r="H28" s="13"/>
      <c r="I28" s="12">
        <v>0</v>
      </c>
      <c r="J28" s="15">
        <f t="shared" si="1"/>
        <v>0</v>
      </c>
      <c r="K28" s="16">
        <f t="shared" si="2"/>
      </c>
      <c r="L28" s="12">
        <f t="shared" si="3"/>
        <v>0</v>
      </c>
      <c r="M28" s="13"/>
    </row>
    <row r="29" spans="1:13" ht="12.75">
      <c r="A29" s="19" t="s">
        <v>35</v>
      </c>
      <c r="B29" s="12">
        <v>9942.8</v>
      </c>
      <c r="C29" s="12">
        <v>3665.33</v>
      </c>
      <c r="D29" s="12">
        <v>29399</v>
      </c>
      <c r="E29" s="12">
        <v>78789.32</v>
      </c>
      <c r="F29" s="14">
        <f>E29+E30</f>
        <v>78789.32</v>
      </c>
      <c r="G29" s="12">
        <v>78273.78</v>
      </c>
      <c r="H29" s="12">
        <v>2637.12</v>
      </c>
      <c r="I29" s="12">
        <v>0</v>
      </c>
      <c r="J29" s="15">
        <f t="shared" si="1"/>
        <v>80910.9</v>
      </c>
      <c r="K29" s="16">
        <f t="shared" si="2"/>
        <v>1.026927253592238</v>
      </c>
      <c r="L29" s="12">
        <f t="shared" si="3"/>
        <v>8401.520000000015</v>
      </c>
      <c r="M29" s="12">
        <v>4245.63</v>
      </c>
    </row>
    <row r="30" spans="1:13" ht="12.75" hidden="1" outlineLevel="1">
      <c r="A30" s="20"/>
      <c r="B30" s="13"/>
      <c r="C30" s="13"/>
      <c r="D30" s="13"/>
      <c r="E30" s="12">
        <v>0</v>
      </c>
      <c r="F30" s="17"/>
      <c r="G30" s="13"/>
      <c r="H30" s="13"/>
      <c r="I30" s="12">
        <v>0</v>
      </c>
      <c r="J30" s="15">
        <f t="shared" si="1"/>
        <v>0</v>
      </c>
      <c r="K30" s="16">
        <f t="shared" si="2"/>
      </c>
      <c r="L30" s="12">
        <f t="shared" si="3"/>
        <v>0</v>
      </c>
      <c r="M30" s="13"/>
    </row>
    <row r="31" spans="1:13" ht="12.75" collapsed="1">
      <c r="A31" s="19" t="s">
        <v>36</v>
      </c>
      <c r="B31" s="12">
        <v>0</v>
      </c>
      <c r="C31" s="12">
        <v>0</v>
      </c>
      <c r="D31" s="12">
        <v>23986</v>
      </c>
      <c r="E31" s="12">
        <v>64282.48</v>
      </c>
      <c r="F31" s="14">
        <f>E31+E32</f>
        <v>64282.48</v>
      </c>
      <c r="G31" s="12">
        <v>30963.68</v>
      </c>
      <c r="H31" s="12">
        <v>29855.2</v>
      </c>
      <c r="I31" s="12">
        <v>0</v>
      </c>
      <c r="J31" s="15">
        <f t="shared" si="1"/>
        <v>60818.880000000005</v>
      </c>
      <c r="K31" s="16">
        <f t="shared" si="2"/>
        <v>0.9461190669681693</v>
      </c>
      <c r="L31" s="12">
        <f t="shared" si="3"/>
        <v>3463.5999999999985</v>
      </c>
      <c r="M31" s="12">
        <v>0</v>
      </c>
    </row>
    <row r="32" spans="1:13" ht="12.75" hidden="1" outlineLevel="1">
      <c r="A32" s="20"/>
      <c r="B32" s="13"/>
      <c r="C32" s="13"/>
      <c r="D32" s="13"/>
      <c r="E32" s="12">
        <v>0</v>
      </c>
      <c r="F32" s="17"/>
      <c r="G32" s="13"/>
      <c r="H32" s="13"/>
      <c r="I32" s="12">
        <v>0</v>
      </c>
      <c r="J32" s="15">
        <f t="shared" si="1"/>
        <v>0</v>
      </c>
      <c r="K32" s="16">
        <f t="shared" si="2"/>
      </c>
      <c r="L32" s="12">
        <f t="shared" si="3"/>
        <v>0</v>
      </c>
      <c r="M32" s="13"/>
    </row>
    <row r="33" spans="1:13" ht="12.75" collapsed="1">
      <c r="A33" s="19" t="s">
        <v>37</v>
      </c>
      <c r="B33" s="12">
        <v>1282593.84</v>
      </c>
      <c r="C33" s="12">
        <v>20638.7</v>
      </c>
      <c r="D33" s="12">
        <v>961443</v>
      </c>
      <c r="E33" s="12">
        <v>3976812.94</v>
      </c>
      <c r="F33" s="14">
        <f>E33+E34</f>
        <v>4364871.55</v>
      </c>
      <c r="G33" s="12">
        <v>3527593.59</v>
      </c>
      <c r="H33" s="12">
        <v>1149580.57</v>
      </c>
      <c r="I33" s="12">
        <v>0</v>
      </c>
      <c r="J33" s="15">
        <f t="shared" si="1"/>
        <v>4677174.16</v>
      </c>
      <c r="K33" s="16">
        <f t="shared" si="2"/>
        <v>1.071549095184714</v>
      </c>
      <c r="L33" s="12">
        <f t="shared" si="3"/>
        <v>988537.6999999995</v>
      </c>
      <c r="M33" s="12">
        <v>38885.17</v>
      </c>
    </row>
    <row r="34" spans="1:13" ht="12.75">
      <c r="A34" s="21"/>
      <c r="B34" s="13"/>
      <c r="C34" s="13"/>
      <c r="D34" s="13"/>
      <c r="E34" s="12">
        <v>388058.61</v>
      </c>
      <c r="F34" s="17"/>
      <c r="G34" s="13"/>
      <c r="H34" s="13"/>
      <c r="I34" s="12">
        <v>0</v>
      </c>
      <c r="J34" s="15">
        <f t="shared" si="1"/>
        <v>0</v>
      </c>
      <c r="K34" s="16">
        <f t="shared" si="2"/>
      </c>
      <c r="L34" s="12">
        <f t="shared" si="3"/>
        <v>0</v>
      </c>
      <c r="M34" s="13"/>
    </row>
    <row r="35" spans="1:13" ht="12.75">
      <c r="A35" s="19" t="s">
        <v>38</v>
      </c>
      <c r="B35" s="12">
        <v>2787715.02</v>
      </c>
      <c r="C35" s="12">
        <v>147463.31</v>
      </c>
      <c r="D35" s="12">
        <v>1229282</v>
      </c>
      <c r="E35" s="12">
        <v>4933469.57</v>
      </c>
      <c r="F35" s="14">
        <f>E35+E36</f>
        <v>5366244.48</v>
      </c>
      <c r="G35" s="12">
        <v>732294.41</v>
      </c>
      <c r="H35" s="12">
        <v>5809910.36</v>
      </c>
      <c r="I35" s="12">
        <v>32681.23</v>
      </c>
      <c r="J35" s="15">
        <f t="shared" si="1"/>
        <v>6574886.000000001</v>
      </c>
      <c r="K35" s="16">
        <f t="shared" si="2"/>
        <v>1.2252304240898098</v>
      </c>
      <c r="L35" s="12">
        <f t="shared" si="3"/>
        <v>1542313.629999999</v>
      </c>
      <c r="M35" s="12">
        <v>110703.44</v>
      </c>
    </row>
    <row r="36" spans="1:13" ht="12.75">
      <c r="A36" s="21"/>
      <c r="B36" s="13"/>
      <c r="C36" s="13"/>
      <c r="D36" s="13"/>
      <c r="E36" s="12">
        <v>432774.91</v>
      </c>
      <c r="F36" s="17"/>
      <c r="G36" s="13"/>
      <c r="H36" s="13"/>
      <c r="I36" s="12">
        <v>0</v>
      </c>
      <c r="J36" s="15">
        <f t="shared" si="1"/>
        <v>0</v>
      </c>
      <c r="K36" s="16">
        <f t="shared" si="2"/>
      </c>
      <c r="L36" s="12">
        <f t="shared" si="3"/>
        <v>0</v>
      </c>
      <c r="M36" s="13"/>
    </row>
    <row r="37" spans="1:13" ht="12.75">
      <c r="A37" s="19" t="s">
        <v>39</v>
      </c>
      <c r="B37" s="12">
        <v>2292036.37</v>
      </c>
      <c r="C37" s="12">
        <v>0</v>
      </c>
      <c r="D37" s="12">
        <v>4571009.97</v>
      </c>
      <c r="E37" s="12">
        <v>12228302.07</v>
      </c>
      <c r="F37" s="14">
        <f>E37+E38</f>
        <v>12228302.07</v>
      </c>
      <c r="G37" s="12">
        <v>0</v>
      </c>
      <c r="H37" s="12">
        <v>944749.57</v>
      </c>
      <c r="I37" s="12">
        <v>11414515.47</v>
      </c>
      <c r="J37" s="15">
        <f t="shared" si="1"/>
        <v>12359265.040000001</v>
      </c>
      <c r="K37" s="16">
        <f t="shared" si="2"/>
        <v>1.01070982457338</v>
      </c>
      <c r="L37" s="12">
        <f t="shared" si="3"/>
        <v>2161073.4000000004</v>
      </c>
      <c r="M37" s="12">
        <v>0</v>
      </c>
    </row>
    <row r="38" spans="1:13" ht="12.75" hidden="1" outlineLevel="1">
      <c r="A38" s="21"/>
      <c r="B38" s="13"/>
      <c r="C38" s="13"/>
      <c r="D38" s="13"/>
      <c r="E38" s="12">
        <v>0</v>
      </c>
      <c r="F38" s="17"/>
      <c r="G38" s="13"/>
      <c r="H38" s="13"/>
      <c r="I38" s="12">
        <v>0</v>
      </c>
      <c r="J38" s="15">
        <f t="shared" si="1"/>
        <v>0</v>
      </c>
      <c r="K38" s="16">
        <f t="shared" si="2"/>
      </c>
      <c r="L38" s="12">
        <f t="shared" si="3"/>
        <v>0</v>
      </c>
      <c r="M38" s="13"/>
    </row>
    <row r="39" spans="1:13" ht="12.75" collapsed="1">
      <c r="A39" s="19" t="s">
        <v>40</v>
      </c>
      <c r="B39" s="12">
        <v>2292036.37</v>
      </c>
      <c r="C39" s="12">
        <v>0</v>
      </c>
      <c r="D39" s="12">
        <v>806988.52</v>
      </c>
      <c r="E39" s="12">
        <v>2161073.4</v>
      </c>
      <c r="F39" s="14">
        <f>E39+E40</f>
        <v>2161073.4</v>
      </c>
      <c r="G39" s="12">
        <v>0</v>
      </c>
      <c r="H39" s="12">
        <v>0</v>
      </c>
      <c r="I39" s="12">
        <v>2292036.37</v>
      </c>
      <c r="J39" s="15">
        <f t="shared" si="1"/>
        <v>2292036.37</v>
      </c>
      <c r="K39" s="16">
        <f t="shared" si="2"/>
        <v>1.0606008893543366</v>
      </c>
      <c r="L39" s="12">
        <f t="shared" si="3"/>
        <v>2161073.3999999994</v>
      </c>
      <c r="M39" s="12">
        <v>0</v>
      </c>
    </row>
    <row r="40" spans="1:13" ht="12.75" hidden="1" outlineLevel="1">
      <c r="A40" s="21"/>
      <c r="B40" s="13"/>
      <c r="C40" s="13"/>
      <c r="D40" s="13"/>
      <c r="E40" s="12">
        <v>0</v>
      </c>
      <c r="F40" s="17"/>
      <c r="G40" s="13"/>
      <c r="H40" s="13"/>
      <c r="I40" s="12">
        <v>0</v>
      </c>
      <c r="J40" s="15">
        <f t="shared" si="1"/>
        <v>0</v>
      </c>
      <c r="K40" s="16">
        <f t="shared" si="2"/>
      </c>
      <c r="L40" s="12">
        <f t="shared" si="3"/>
        <v>0</v>
      </c>
      <c r="M40" s="13"/>
    </row>
    <row r="41" spans="1:13" ht="12.75" collapsed="1">
      <c r="A41" s="19" t="s">
        <v>41</v>
      </c>
      <c r="B41" s="12">
        <v>0</v>
      </c>
      <c r="C41" s="12">
        <v>0</v>
      </c>
      <c r="D41" s="12">
        <v>3764021.45</v>
      </c>
      <c r="E41" s="12">
        <v>10067228.67</v>
      </c>
      <c r="F41" s="14">
        <v>10067228.67</v>
      </c>
      <c r="G41" s="12">
        <v>0</v>
      </c>
      <c r="H41" s="12">
        <v>944749.57</v>
      </c>
      <c r="I41" s="12">
        <v>9122479.1</v>
      </c>
      <c r="J41" s="15">
        <f t="shared" si="1"/>
        <v>10067228.67</v>
      </c>
      <c r="K41" s="16">
        <f t="shared" si="2"/>
        <v>1</v>
      </c>
      <c r="L41" s="12">
        <f t="shared" si="3"/>
        <v>0</v>
      </c>
      <c r="M41" s="12">
        <v>0</v>
      </c>
    </row>
    <row r="42" spans="1:13" s="31" customFormat="1" ht="19.5" customHeight="1">
      <c r="A42" s="22" t="s">
        <v>23</v>
      </c>
      <c r="B42" s="23">
        <f>B9+B44</f>
        <v>29720359.86</v>
      </c>
      <c r="C42" s="23">
        <f aca="true" t="shared" si="4" ref="C42:J42">C9+C44</f>
        <v>274648.85</v>
      </c>
      <c r="D42" s="23">
        <f t="shared" si="4"/>
        <v>16665172.97</v>
      </c>
      <c r="E42" s="23">
        <f t="shared" si="4"/>
        <v>43452741.61</v>
      </c>
      <c r="F42" s="23">
        <f t="shared" si="4"/>
        <v>45424653.150000006</v>
      </c>
      <c r="G42" s="23">
        <f t="shared" si="4"/>
        <v>4603169.09</v>
      </c>
      <c r="H42" s="23">
        <f t="shared" si="4"/>
        <v>24146038.34</v>
      </c>
      <c r="I42" s="23">
        <f t="shared" si="4"/>
        <v>11540761.07</v>
      </c>
      <c r="J42" s="24">
        <f t="shared" si="4"/>
        <v>40289968.5</v>
      </c>
      <c r="K42" s="25">
        <f t="shared" si="2"/>
        <v>0.8869626008360615</v>
      </c>
      <c r="L42" s="23">
        <f>L9+L44</f>
        <v>34797194.04000001</v>
      </c>
      <c r="M42" s="23">
        <f>M9+M44</f>
        <v>216798.38</v>
      </c>
    </row>
    <row r="43" spans="1:13" ht="12.75">
      <c r="A43" s="10" t="s">
        <v>24</v>
      </c>
      <c r="B43" s="12"/>
      <c r="C43" s="12"/>
      <c r="D43" s="12"/>
      <c r="E43" s="12"/>
      <c r="F43" s="14"/>
      <c r="G43" s="12"/>
      <c r="H43" s="12"/>
      <c r="I43" s="12"/>
      <c r="J43" s="15"/>
      <c r="K43" s="16"/>
      <c r="L43" s="12"/>
      <c r="M43" s="12"/>
    </row>
    <row r="44" spans="1:13" ht="12.75">
      <c r="A44" s="19" t="s">
        <v>25</v>
      </c>
      <c r="B44" s="12">
        <v>9243253.47</v>
      </c>
      <c r="C44" s="12"/>
      <c r="D44" s="35">
        <v>6434100</v>
      </c>
      <c r="E44" s="12">
        <v>8966844.84</v>
      </c>
      <c r="F44" s="14">
        <v>8966844.84</v>
      </c>
      <c r="G44" s="12"/>
      <c r="H44" s="12"/>
      <c r="I44" s="12"/>
      <c r="J44" s="15"/>
      <c r="K44" s="16">
        <f>J44/F44</f>
        <v>0</v>
      </c>
      <c r="L44" s="12">
        <v>18210098.310000002</v>
      </c>
      <c r="M44" s="12"/>
    </row>
    <row r="47" ht="12.75">
      <c r="A47" s="1" t="s">
        <v>46</v>
      </c>
    </row>
    <row r="49" ht="12.75">
      <c r="A49" s="1" t="s">
        <v>3</v>
      </c>
    </row>
    <row r="61" ht="12.75">
      <c r="A61" s="2" t="s">
        <v>4</v>
      </c>
    </row>
  </sheetData>
  <sheetProtection/>
  <mergeCells count="8">
    <mergeCell ref="A6:A7"/>
    <mergeCell ref="F6:F7"/>
    <mergeCell ref="L6:M6"/>
    <mergeCell ref="G6:I6"/>
    <mergeCell ref="J6:J7"/>
    <mergeCell ref="K6:K7"/>
    <mergeCell ref="B6:C6"/>
    <mergeCell ref="D6:E6"/>
  </mergeCells>
  <printOptions/>
  <pageMargins left="0.19650321487591826" right="0.19650321487591826" top="0.1666458359371745" bottom="0.1666458359371745" header="0" footer="0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59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" sqref="A6:A7"/>
    </sheetView>
  </sheetViews>
  <sheetFormatPr defaultColWidth="11.421875" defaultRowHeight="12.75" outlineLevelRow="1"/>
  <cols>
    <col min="1" max="1" width="39.7109375" style="0" customWidth="1"/>
    <col min="2" max="2" width="12.140625" style="0" customWidth="1"/>
    <col min="3" max="3" width="11.421875" style="0" customWidth="1"/>
    <col min="4" max="4" width="12.28125" style="0" customWidth="1"/>
    <col min="5" max="5" width="13.00390625" style="0" customWidth="1"/>
    <col min="6" max="6" width="14.421875" style="0" customWidth="1"/>
    <col min="7" max="7" width="11.421875" style="0" customWidth="1"/>
    <col min="8" max="8" width="12.8515625" style="0" customWidth="1"/>
    <col min="9" max="11" width="11.421875" style="0" customWidth="1"/>
    <col min="12" max="12" width="12.28125" style="0" customWidth="1"/>
  </cols>
  <sheetData>
    <row r="3" spans="5:6" ht="15.75" customHeight="1">
      <c r="E3" s="18"/>
      <c r="F3" s="18" t="s">
        <v>45</v>
      </c>
    </row>
    <row r="4" spans="5:6" ht="15.75">
      <c r="E4" s="18"/>
      <c r="F4" s="18" t="s">
        <v>42</v>
      </c>
    </row>
    <row r="5" ht="12.75" customHeight="1" thickBot="1"/>
    <row r="6" spans="1:13" ht="12.75" customHeight="1">
      <c r="A6" s="180" t="s">
        <v>20</v>
      </c>
      <c r="B6" s="173" t="s">
        <v>15</v>
      </c>
      <c r="C6" s="172" t="s">
        <v>6</v>
      </c>
      <c r="D6" s="173" t="s">
        <v>9</v>
      </c>
      <c r="E6" s="172"/>
      <c r="F6" s="176" t="s">
        <v>22</v>
      </c>
      <c r="G6" s="173" t="s">
        <v>16</v>
      </c>
      <c r="H6" s="174"/>
      <c r="I6" s="175"/>
      <c r="J6" s="176" t="s">
        <v>17</v>
      </c>
      <c r="K6" s="184" t="s">
        <v>14</v>
      </c>
      <c r="L6" s="173" t="s">
        <v>21</v>
      </c>
      <c r="M6" s="172" t="s">
        <v>6</v>
      </c>
    </row>
    <row r="7" spans="1:13" ht="32.25" customHeight="1" thickBot="1">
      <c r="A7" s="181"/>
      <c r="B7" s="5" t="s">
        <v>18</v>
      </c>
      <c r="C7" s="5" t="s">
        <v>19</v>
      </c>
      <c r="D7" s="5" t="s">
        <v>0</v>
      </c>
      <c r="E7" s="5" t="s">
        <v>10</v>
      </c>
      <c r="F7" s="177"/>
      <c r="G7" s="4" t="s">
        <v>11</v>
      </c>
      <c r="H7" s="4" t="s">
        <v>12</v>
      </c>
      <c r="I7" s="5" t="s">
        <v>13</v>
      </c>
      <c r="J7" s="177"/>
      <c r="K7" s="185"/>
      <c r="L7" s="5" t="s">
        <v>18</v>
      </c>
      <c r="M7" s="5" t="s">
        <v>19</v>
      </c>
    </row>
    <row r="8" spans="1:13" ht="12.75">
      <c r="A8" s="3" t="s">
        <v>1</v>
      </c>
      <c r="B8" s="3">
        <f>A8+1</f>
        <v>2</v>
      </c>
      <c r="C8" s="3">
        <f aca="true" t="shared" si="0" ref="C8:M8">B8+1</f>
        <v>3</v>
      </c>
      <c r="D8" s="3">
        <f t="shared" si="0"/>
        <v>4</v>
      </c>
      <c r="E8" s="3">
        <f t="shared" si="0"/>
        <v>5</v>
      </c>
      <c r="F8" s="3">
        <f t="shared" si="0"/>
        <v>6</v>
      </c>
      <c r="G8" s="3">
        <f t="shared" si="0"/>
        <v>7</v>
      </c>
      <c r="H8" s="3">
        <f t="shared" si="0"/>
        <v>8</v>
      </c>
      <c r="I8" s="3">
        <f t="shared" si="0"/>
        <v>9</v>
      </c>
      <c r="J8" s="3">
        <f t="shared" si="0"/>
        <v>10</v>
      </c>
      <c r="K8" s="3">
        <f t="shared" si="0"/>
        <v>11</v>
      </c>
      <c r="L8" s="3">
        <f t="shared" si="0"/>
        <v>12</v>
      </c>
      <c r="M8" s="3">
        <f t="shared" si="0"/>
        <v>13</v>
      </c>
    </row>
    <row r="9" spans="1:13" ht="21" customHeight="1">
      <c r="A9" s="22" t="s">
        <v>7</v>
      </c>
      <c r="B9" s="23">
        <f>B11+B13+B15+B17+B25+B37</f>
        <v>10257302.389999999</v>
      </c>
      <c r="C9" s="23">
        <f>C11+C13+C15+C17+C25+C37</f>
        <v>163287.59</v>
      </c>
      <c r="D9" s="23">
        <f>D11+D13+D15+D17+D25+D37</f>
        <v>10352674.57</v>
      </c>
      <c r="E9" s="23">
        <f>E11+E13+E15+E17+E25+E37</f>
        <v>35818509.05</v>
      </c>
      <c r="F9" s="23">
        <f>E9+E10</f>
        <v>37744057.37</v>
      </c>
      <c r="G9" s="23">
        <v>4217145.12</v>
      </c>
      <c r="H9" s="23">
        <v>13629949.8</v>
      </c>
      <c r="I9" s="23">
        <v>9788519.71</v>
      </c>
      <c r="J9" s="24">
        <f>SUM(G9:I9)</f>
        <v>27635614.630000003</v>
      </c>
      <c r="K9" s="25">
        <f>IF(F9=0,"",(J9/F9))</f>
        <v>0.7321845226943073</v>
      </c>
      <c r="L9" s="23">
        <f>B9+F9-J9-(C9-M9)</f>
        <v>20477106.389999997</v>
      </c>
      <c r="M9" s="23">
        <v>274648.85</v>
      </c>
    </row>
    <row r="10" spans="1:13" ht="12.75" customHeight="1">
      <c r="A10" s="26" t="s">
        <v>8</v>
      </c>
      <c r="B10" s="27"/>
      <c r="C10" s="27"/>
      <c r="D10" s="27"/>
      <c r="E10" s="28">
        <f>E12+E14+E16+E18+E26</f>
        <v>1925548.3199999998</v>
      </c>
      <c r="F10" s="29"/>
      <c r="G10" s="28">
        <v>0</v>
      </c>
      <c r="H10" s="28">
        <v>0</v>
      </c>
      <c r="I10" s="27"/>
      <c r="J10" s="24">
        <f aca="true" t="shared" si="1" ref="J10:J44">SUM(G10:I10)</f>
        <v>0</v>
      </c>
      <c r="K10" s="25">
        <f aca="true" t="shared" si="2" ref="K10:K44">IF(F10=0,"",(J10/F10))</f>
      </c>
      <c r="L10" s="27">
        <f aca="true" t="shared" si="3" ref="L10:L44">B10+F10-J10-(C10-M10)</f>
        <v>0</v>
      </c>
      <c r="M10" s="27"/>
    </row>
    <row r="11" spans="1:13" ht="12.75">
      <c r="A11" s="19" t="s">
        <v>26</v>
      </c>
      <c r="B11" s="12">
        <v>67842.61</v>
      </c>
      <c r="C11" s="12">
        <v>0</v>
      </c>
      <c r="D11" s="12">
        <v>88173</v>
      </c>
      <c r="E11" s="12">
        <v>262088.81</v>
      </c>
      <c r="F11" s="14">
        <f>E11+E12</f>
        <v>267761.44</v>
      </c>
      <c r="G11" s="12">
        <v>30000</v>
      </c>
      <c r="H11" s="12">
        <v>22261.1</v>
      </c>
      <c r="I11" s="12">
        <v>41684.96</v>
      </c>
      <c r="J11" s="15">
        <f t="shared" si="1"/>
        <v>93946.06</v>
      </c>
      <c r="K11" s="16">
        <f t="shared" si="2"/>
        <v>0.3508573153774494</v>
      </c>
      <c r="L11" s="12">
        <f t="shared" si="3"/>
        <v>241657.99</v>
      </c>
      <c r="M11" s="12">
        <v>0</v>
      </c>
    </row>
    <row r="12" spans="1:13" ht="12.75" customHeight="1">
      <c r="A12" s="20" t="s">
        <v>5</v>
      </c>
      <c r="B12" s="13"/>
      <c r="C12" s="13"/>
      <c r="D12" s="13"/>
      <c r="E12" s="12">
        <v>5672.63</v>
      </c>
      <c r="F12" s="17"/>
      <c r="G12" s="13"/>
      <c r="H12" s="13"/>
      <c r="I12" s="12">
        <v>0</v>
      </c>
      <c r="J12" s="15">
        <f t="shared" si="1"/>
        <v>0</v>
      </c>
      <c r="K12" s="16">
        <f t="shared" si="2"/>
      </c>
      <c r="L12" s="12">
        <f t="shared" si="3"/>
        <v>0</v>
      </c>
      <c r="M12" s="13"/>
    </row>
    <row r="13" spans="1:13" ht="12.75">
      <c r="A13" s="19" t="s">
        <v>27</v>
      </c>
      <c r="B13" s="12">
        <v>287711.47</v>
      </c>
      <c r="C13" s="12">
        <v>27397.13</v>
      </c>
      <c r="D13" s="12">
        <v>1216424</v>
      </c>
      <c r="E13" s="12">
        <v>4895662.77</v>
      </c>
      <c r="F13" s="14">
        <f>E13+E14</f>
        <v>5250853.75</v>
      </c>
      <c r="G13" s="12">
        <v>48033.01</v>
      </c>
      <c r="H13" s="12">
        <v>2794421.74</v>
      </c>
      <c r="I13" s="12">
        <v>0</v>
      </c>
      <c r="J13" s="15">
        <f t="shared" si="1"/>
        <v>2842454.75</v>
      </c>
      <c r="K13" s="16">
        <f t="shared" si="2"/>
        <v>0.5413319214994323</v>
      </c>
      <c r="L13" s="12">
        <f t="shared" si="3"/>
        <v>2770708.5199999996</v>
      </c>
      <c r="M13" s="12">
        <v>101995.18</v>
      </c>
    </row>
    <row r="14" spans="1:13" ht="12.75" customHeight="1">
      <c r="A14" s="20" t="s">
        <v>5</v>
      </c>
      <c r="B14" s="13"/>
      <c r="C14" s="13"/>
      <c r="D14" s="13"/>
      <c r="E14" s="12">
        <v>355190.98</v>
      </c>
      <c r="F14" s="17"/>
      <c r="G14" s="13"/>
      <c r="H14" s="13"/>
      <c r="I14" s="12">
        <v>0</v>
      </c>
      <c r="J14" s="15">
        <f t="shared" si="1"/>
        <v>0</v>
      </c>
      <c r="K14" s="16">
        <f t="shared" si="2"/>
      </c>
      <c r="L14" s="12">
        <f t="shared" si="3"/>
        <v>0</v>
      </c>
      <c r="M14" s="13"/>
    </row>
    <row r="15" spans="1:13" ht="12.75">
      <c r="A15" s="19" t="s">
        <v>28</v>
      </c>
      <c r="B15" s="12">
        <v>0</v>
      </c>
      <c r="C15" s="12">
        <v>727.37</v>
      </c>
      <c r="D15" s="12">
        <v>2829</v>
      </c>
      <c r="E15" s="12">
        <v>10627.22</v>
      </c>
      <c r="F15" s="14">
        <f>E15+E16</f>
        <v>11757.49</v>
      </c>
      <c r="G15" s="12">
        <v>0</v>
      </c>
      <c r="H15" s="12">
        <v>4103.34</v>
      </c>
      <c r="I15" s="12">
        <v>0</v>
      </c>
      <c r="J15" s="15">
        <f t="shared" si="1"/>
        <v>4103.34</v>
      </c>
      <c r="K15" s="16">
        <f t="shared" si="2"/>
        <v>0.34899795789747645</v>
      </c>
      <c r="L15" s="12">
        <f t="shared" si="3"/>
        <v>7654.15</v>
      </c>
      <c r="M15" s="12">
        <v>727.37</v>
      </c>
    </row>
    <row r="16" spans="1:13" ht="12.75" customHeight="1">
      <c r="A16" s="20" t="s">
        <v>5</v>
      </c>
      <c r="B16" s="13"/>
      <c r="C16" s="13"/>
      <c r="D16" s="13"/>
      <c r="E16" s="12">
        <v>1130.27</v>
      </c>
      <c r="F16" s="17"/>
      <c r="G16" s="13"/>
      <c r="H16" s="13"/>
      <c r="I16" s="12">
        <v>0</v>
      </c>
      <c r="J16" s="15">
        <f t="shared" si="1"/>
        <v>0</v>
      </c>
      <c r="K16" s="16">
        <f t="shared" si="2"/>
      </c>
      <c r="L16" s="12">
        <f t="shared" si="3"/>
        <v>0</v>
      </c>
      <c r="M16" s="13"/>
    </row>
    <row r="17" spans="1:13" ht="12.75">
      <c r="A17" s="19" t="s">
        <v>29</v>
      </c>
      <c r="B17" s="12">
        <v>7264031.6</v>
      </c>
      <c r="C17" s="12">
        <v>0</v>
      </c>
      <c r="D17" s="12">
        <v>2542708</v>
      </c>
      <c r="E17" s="12">
        <v>9864320.53</v>
      </c>
      <c r="F17" s="14">
        <f>E17+E18</f>
        <v>10527832.36</v>
      </c>
      <c r="G17" s="12">
        <v>29774.25</v>
      </c>
      <c r="H17" s="12">
        <v>5816709.17</v>
      </c>
      <c r="I17" s="12">
        <v>864813.13</v>
      </c>
      <c r="J17" s="15">
        <f t="shared" si="1"/>
        <v>6711296.55</v>
      </c>
      <c r="K17" s="16">
        <f t="shared" si="2"/>
        <v>0.6374813276377057</v>
      </c>
      <c r="L17" s="12">
        <f t="shared" si="3"/>
        <v>11080726.370000001</v>
      </c>
      <c r="M17" s="12">
        <v>158.96</v>
      </c>
    </row>
    <row r="18" spans="1:13" ht="12.75" customHeight="1">
      <c r="A18" s="20" t="s">
        <v>5</v>
      </c>
      <c r="B18" s="13"/>
      <c r="C18" s="13"/>
      <c r="D18" s="13"/>
      <c r="E18" s="12">
        <v>663511.83</v>
      </c>
      <c r="F18" s="17"/>
      <c r="G18" s="13"/>
      <c r="H18" s="13"/>
      <c r="I18" s="12">
        <v>0</v>
      </c>
      <c r="J18" s="15">
        <f t="shared" si="1"/>
        <v>0</v>
      </c>
      <c r="K18" s="16">
        <f t="shared" si="2"/>
      </c>
      <c r="L18" s="12">
        <f t="shared" si="3"/>
        <v>0</v>
      </c>
      <c r="M18" s="13"/>
    </row>
    <row r="19" spans="1:13" ht="12.75" customHeight="1">
      <c r="A19" s="19" t="s">
        <v>30</v>
      </c>
      <c r="B19" s="12">
        <v>2790354.42</v>
      </c>
      <c r="C19" s="12">
        <v>0</v>
      </c>
      <c r="D19" s="12">
        <v>1077702</v>
      </c>
      <c r="E19" s="12">
        <v>3937431.87</v>
      </c>
      <c r="F19" s="14">
        <f>E19+E20</f>
        <v>4194405.34</v>
      </c>
      <c r="G19" s="12">
        <v>29774.25</v>
      </c>
      <c r="H19" s="12">
        <v>1630736.23</v>
      </c>
      <c r="I19" s="12">
        <v>108516.99</v>
      </c>
      <c r="J19" s="15">
        <f t="shared" si="1"/>
        <v>1769027.47</v>
      </c>
      <c r="K19" s="16">
        <f t="shared" si="2"/>
        <v>0.42175882553115385</v>
      </c>
      <c r="L19" s="12">
        <f>B19+F19-J19-(C19-M19)</f>
        <v>5215891.25</v>
      </c>
      <c r="M19" s="12">
        <v>158.96</v>
      </c>
    </row>
    <row r="20" spans="1:13" ht="12.75">
      <c r="A20" s="20" t="s">
        <v>5</v>
      </c>
      <c r="B20" s="13"/>
      <c r="C20" s="13"/>
      <c r="D20" s="13"/>
      <c r="E20" s="12">
        <v>256973.47</v>
      </c>
      <c r="F20" s="17"/>
      <c r="G20" s="13"/>
      <c r="H20" s="13"/>
      <c r="I20" s="12">
        <v>0</v>
      </c>
      <c r="J20" s="15">
        <f t="shared" si="1"/>
        <v>0</v>
      </c>
      <c r="K20" s="16">
        <f t="shared" si="2"/>
      </c>
      <c r="L20" s="12">
        <f t="shared" si="3"/>
        <v>0</v>
      </c>
      <c r="M20" s="13"/>
    </row>
    <row r="21" spans="1:13" ht="12.75">
      <c r="A21" s="19" t="s">
        <v>31</v>
      </c>
      <c r="B21" s="12">
        <v>2666923.12</v>
      </c>
      <c r="C21" s="12">
        <v>0</v>
      </c>
      <c r="D21" s="12">
        <v>892698</v>
      </c>
      <c r="E21" s="12">
        <v>3536690.35</v>
      </c>
      <c r="F21" s="14">
        <f>E21+E22</f>
        <v>3768975.09</v>
      </c>
      <c r="G21" s="12">
        <v>0</v>
      </c>
      <c r="H21" s="12">
        <v>1983311.68</v>
      </c>
      <c r="I21" s="12">
        <v>756296.14</v>
      </c>
      <c r="J21" s="15">
        <f t="shared" si="1"/>
        <v>2739607.82</v>
      </c>
      <c r="K21" s="16">
        <f t="shared" si="2"/>
        <v>0.7268840346726727</v>
      </c>
      <c r="L21" s="12">
        <f t="shared" si="3"/>
        <v>3696290.39</v>
      </c>
      <c r="M21" s="12">
        <v>0</v>
      </c>
    </row>
    <row r="22" spans="1:13" ht="12.75" customHeight="1">
      <c r="A22" s="20" t="s">
        <v>5</v>
      </c>
      <c r="B22" s="13"/>
      <c r="C22" s="13"/>
      <c r="D22" s="13"/>
      <c r="E22" s="12">
        <v>232284.74</v>
      </c>
      <c r="F22" s="17"/>
      <c r="G22" s="13"/>
      <c r="H22" s="13"/>
      <c r="I22" s="12">
        <v>0</v>
      </c>
      <c r="J22" s="15">
        <f t="shared" si="1"/>
        <v>0</v>
      </c>
      <c r="K22" s="16">
        <f t="shared" si="2"/>
      </c>
      <c r="L22" s="12">
        <f t="shared" si="3"/>
        <v>0</v>
      </c>
      <c r="M22" s="13"/>
    </row>
    <row r="23" spans="1:13" ht="12.75" customHeight="1">
      <c r="A23" s="19" t="s">
        <v>32</v>
      </c>
      <c r="B23" s="12">
        <v>1806754.06</v>
      </c>
      <c r="C23" s="12">
        <v>0</v>
      </c>
      <c r="D23" s="12">
        <v>572308</v>
      </c>
      <c r="E23" s="12">
        <v>2390198.31</v>
      </c>
      <c r="F23" s="14">
        <f>E23+E24</f>
        <v>2564451.93</v>
      </c>
      <c r="G23" s="12">
        <v>0</v>
      </c>
      <c r="H23" s="12">
        <v>2202661.26</v>
      </c>
      <c r="I23" s="12">
        <v>0</v>
      </c>
      <c r="J23" s="15">
        <f t="shared" si="1"/>
        <v>2202661.26</v>
      </c>
      <c r="K23" s="16">
        <f t="shared" si="2"/>
        <v>0.8589208611135868</v>
      </c>
      <c r="L23" s="12">
        <f t="shared" si="3"/>
        <v>2168544.7300000004</v>
      </c>
      <c r="M23" s="12">
        <v>0</v>
      </c>
    </row>
    <row r="24" spans="1:13" ht="12.75">
      <c r="A24" s="20" t="s">
        <v>5</v>
      </c>
      <c r="B24" s="13"/>
      <c r="C24" s="13"/>
      <c r="D24" s="13"/>
      <c r="E24" s="12">
        <v>174253.62</v>
      </c>
      <c r="F24" s="17"/>
      <c r="G24" s="13"/>
      <c r="H24" s="13"/>
      <c r="I24" s="12">
        <v>0</v>
      </c>
      <c r="J24" s="15">
        <f t="shared" si="1"/>
        <v>0</v>
      </c>
      <c r="K24" s="16">
        <f t="shared" si="2"/>
      </c>
      <c r="L24" s="12">
        <f t="shared" si="3"/>
        <v>0</v>
      </c>
      <c r="M24" s="13"/>
    </row>
    <row r="25" spans="1:13" ht="12.75">
      <c r="A25" s="19" t="s">
        <v>33</v>
      </c>
      <c r="B25" s="12">
        <v>2141131.42</v>
      </c>
      <c r="C25" s="12">
        <v>135163.09</v>
      </c>
      <c r="D25" s="12">
        <v>2519216</v>
      </c>
      <c r="E25" s="12">
        <v>10125430.43</v>
      </c>
      <c r="F25" s="14">
        <f>E25+E26</f>
        <v>11025473.04</v>
      </c>
      <c r="G25" s="12">
        <v>4109337.86</v>
      </c>
      <c r="H25" s="12">
        <v>4992454.45</v>
      </c>
      <c r="I25" s="12">
        <v>17093.41</v>
      </c>
      <c r="J25" s="15">
        <f t="shared" si="1"/>
        <v>9118885.72</v>
      </c>
      <c r="K25" s="16">
        <f t="shared" si="2"/>
        <v>0.8270743293205678</v>
      </c>
      <c r="L25" s="12">
        <f t="shared" si="3"/>
        <v>4084322.9899999984</v>
      </c>
      <c r="M25" s="12">
        <v>171767.34</v>
      </c>
    </row>
    <row r="26" spans="1:13" ht="12.75" customHeight="1">
      <c r="A26" s="20" t="s">
        <v>5</v>
      </c>
      <c r="B26" s="13"/>
      <c r="C26" s="13"/>
      <c r="D26" s="13"/>
      <c r="E26" s="12">
        <v>900042.61</v>
      </c>
      <c r="F26" s="17"/>
      <c r="G26" s="13"/>
      <c r="H26" s="13"/>
      <c r="I26" s="12">
        <v>0</v>
      </c>
      <c r="J26" s="15">
        <f t="shared" si="1"/>
        <v>0</v>
      </c>
      <c r="K26" s="16">
        <f t="shared" si="2"/>
      </c>
      <c r="L26" s="12">
        <f t="shared" si="3"/>
        <v>0</v>
      </c>
      <c r="M26" s="13"/>
    </row>
    <row r="27" spans="1:13" ht="12.75" customHeight="1">
      <c r="A27" s="19" t="s">
        <v>34</v>
      </c>
      <c r="B27" s="12">
        <v>327.66</v>
      </c>
      <c r="C27" s="12">
        <v>0</v>
      </c>
      <c r="D27" s="12">
        <v>2844</v>
      </c>
      <c r="E27" s="12">
        <v>11947.07</v>
      </c>
      <c r="F27" s="14">
        <f>E27+E28</f>
        <v>12990.33</v>
      </c>
      <c r="G27" s="12">
        <v>9246.66</v>
      </c>
      <c r="H27" s="12">
        <v>0</v>
      </c>
      <c r="I27" s="12">
        <v>0</v>
      </c>
      <c r="J27" s="15">
        <f t="shared" si="1"/>
        <v>9246.66</v>
      </c>
      <c r="K27" s="16">
        <f t="shared" si="2"/>
        <v>0.7118110163483145</v>
      </c>
      <c r="L27" s="12">
        <f t="shared" si="3"/>
        <v>4071.33</v>
      </c>
      <c r="M27" s="12">
        <v>0</v>
      </c>
    </row>
    <row r="28" spans="1:13" ht="12.75">
      <c r="A28" s="20" t="s">
        <v>5</v>
      </c>
      <c r="B28" s="13"/>
      <c r="C28" s="13"/>
      <c r="D28" s="13"/>
      <c r="E28" s="12">
        <v>1043.26</v>
      </c>
      <c r="F28" s="17"/>
      <c r="G28" s="13"/>
      <c r="H28" s="13"/>
      <c r="I28" s="12">
        <v>0</v>
      </c>
      <c r="J28" s="15">
        <f t="shared" si="1"/>
        <v>0</v>
      </c>
      <c r="K28" s="16">
        <f t="shared" si="2"/>
      </c>
      <c r="L28" s="12">
        <f t="shared" si="3"/>
        <v>0</v>
      </c>
      <c r="M28" s="13"/>
    </row>
    <row r="29" spans="1:13" ht="12.75">
      <c r="A29" s="19" t="s">
        <v>35</v>
      </c>
      <c r="B29" s="12">
        <v>7072.52</v>
      </c>
      <c r="C29" s="12">
        <v>117.25</v>
      </c>
      <c r="D29" s="12">
        <v>35248</v>
      </c>
      <c r="E29" s="12">
        <v>94464.64</v>
      </c>
      <c r="F29" s="14">
        <f>E29</f>
        <v>94464.64</v>
      </c>
      <c r="G29" s="12">
        <v>88113.68</v>
      </c>
      <c r="H29" s="12">
        <v>7028.76</v>
      </c>
      <c r="I29" s="12">
        <v>0</v>
      </c>
      <c r="J29" s="15">
        <f t="shared" si="1"/>
        <v>95142.43999999999</v>
      </c>
      <c r="K29" s="16">
        <f t="shared" si="2"/>
        <v>1.0071751715774282</v>
      </c>
      <c r="L29" s="12">
        <f t="shared" si="3"/>
        <v>9942.800000000016</v>
      </c>
      <c r="M29" s="12">
        <v>3665.33</v>
      </c>
    </row>
    <row r="30" spans="1:13" ht="12.75" customHeight="1" hidden="1" outlineLevel="1">
      <c r="A30" s="20"/>
      <c r="B30" s="13"/>
      <c r="C30" s="13"/>
      <c r="D30" s="13"/>
      <c r="E30" s="12">
        <v>0</v>
      </c>
      <c r="F30" s="17"/>
      <c r="G30" s="13"/>
      <c r="H30" s="13"/>
      <c r="I30" s="12">
        <v>0</v>
      </c>
      <c r="J30" s="15">
        <f t="shared" si="1"/>
        <v>0</v>
      </c>
      <c r="K30" s="16">
        <f t="shared" si="2"/>
      </c>
      <c r="L30" s="12">
        <f t="shared" si="3"/>
        <v>0</v>
      </c>
      <c r="M30" s="13"/>
    </row>
    <row r="31" spans="1:13" ht="12.75" customHeight="1" collapsed="1">
      <c r="A31" s="19" t="s">
        <v>36</v>
      </c>
      <c r="B31" s="12">
        <v>27389.6</v>
      </c>
      <c r="C31" s="12">
        <v>0</v>
      </c>
      <c r="D31" s="12">
        <v>33816</v>
      </c>
      <c r="E31" s="12">
        <v>90626.88</v>
      </c>
      <c r="F31" s="14">
        <f>E31</f>
        <v>90626.88</v>
      </c>
      <c r="G31" s="12">
        <v>52517.28</v>
      </c>
      <c r="H31" s="12">
        <v>65499.2</v>
      </c>
      <c r="I31" s="12">
        <v>0</v>
      </c>
      <c r="J31" s="15">
        <f t="shared" si="1"/>
        <v>118016.48</v>
      </c>
      <c r="K31" s="16">
        <f t="shared" si="2"/>
        <v>1.3022237993849064</v>
      </c>
      <c r="L31" s="12">
        <f t="shared" si="3"/>
        <v>1.4551915228366852E-11</v>
      </c>
      <c r="M31" s="12">
        <v>0</v>
      </c>
    </row>
    <row r="32" spans="1:13" ht="12.75" hidden="1" outlineLevel="1">
      <c r="A32" s="20"/>
      <c r="B32" s="13"/>
      <c r="C32" s="13"/>
      <c r="D32" s="13"/>
      <c r="E32" s="12">
        <v>0</v>
      </c>
      <c r="F32" s="17"/>
      <c r="G32" s="13"/>
      <c r="H32" s="13"/>
      <c r="I32" s="12">
        <v>0</v>
      </c>
      <c r="J32" s="15">
        <f t="shared" si="1"/>
        <v>0</v>
      </c>
      <c r="K32" s="16">
        <f t="shared" si="2"/>
      </c>
      <c r="L32" s="12">
        <f t="shared" si="3"/>
        <v>0</v>
      </c>
      <c r="M32" s="13"/>
    </row>
    <row r="33" spans="1:13" ht="12.75" collapsed="1">
      <c r="A33" s="19" t="s">
        <v>37</v>
      </c>
      <c r="B33" s="12">
        <v>625079.39</v>
      </c>
      <c r="C33" s="12">
        <v>25702.64</v>
      </c>
      <c r="D33" s="12">
        <v>1157612</v>
      </c>
      <c r="E33" s="12">
        <v>4789261.69</v>
      </c>
      <c r="F33" s="14">
        <f>E33+E34</f>
        <v>5177591.15</v>
      </c>
      <c r="G33" s="12">
        <v>3295140.47</v>
      </c>
      <c r="H33" s="12">
        <v>1202778.88</v>
      </c>
      <c r="I33" s="12">
        <v>17093.41</v>
      </c>
      <c r="J33" s="15">
        <f t="shared" si="1"/>
        <v>4515012.76</v>
      </c>
      <c r="K33" s="16">
        <f t="shared" si="2"/>
        <v>0.8720296039597486</v>
      </c>
      <c r="L33" s="12">
        <f t="shared" si="3"/>
        <v>1282593.8400000003</v>
      </c>
      <c r="M33" s="12">
        <v>20638.7</v>
      </c>
    </row>
    <row r="34" spans="1:13" ht="12.75" customHeight="1">
      <c r="A34" s="21"/>
      <c r="B34" s="13"/>
      <c r="C34" s="13"/>
      <c r="D34" s="13"/>
      <c r="E34" s="12">
        <v>388329.46</v>
      </c>
      <c r="F34" s="17"/>
      <c r="G34" s="13"/>
      <c r="H34" s="13"/>
      <c r="I34" s="12">
        <v>0</v>
      </c>
      <c r="J34" s="15">
        <f t="shared" si="1"/>
        <v>0</v>
      </c>
      <c r="K34" s="16">
        <f t="shared" si="2"/>
      </c>
      <c r="L34" s="12">
        <f t="shared" si="3"/>
        <v>0</v>
      </c>
      <c r="M34" s="13"/>
    </row>
    <row r="35" spans="1:13" ht="12.75" customHeight="1">
      <c r="A35" s="19" t="s">
        <v>38</v>
      </c>
      <c r="B35" s="12">
        <v>1481262.25</v>
      </c>
      <c r="C35" s="12">
        <v>109343.2</v>
      </c>
      <c r="D35" s="12">
        <v>1289696</v>
      </c>
      <c r="E35" s="12">
        <v>5139130.15</v>
      </c>
      <c r="F35" s="14">
        <f>E35+E36</f>
        <v>5649800.04</v>
      </c>
      <c r="G35" s="12">
        <v>664319.77</v>
      </c>
      <c r="H35" s="12">
        <v>3717147.61</v>
      </c>
      <c r="I35" s="12">
        <v>0</v>
      </c>
      <c r="J35" s="15">
        <f t="shared" si="1"/>
        <v>4381467.38</v>
      </c>
      <c r="K35" s="16">
        <f t="shared" si="2"/>
        <v>0.7755083983467846</v>
      </c>
      <c r="L35" s="12">
        <f t="shared" si="3"/>
        <v>2787715.02</v>
      </c>
      <c r="M35" s="12">
        <v>147463.31</v>
      </c>
    </row>
    <row r="36" spans="1:13" ht="12.75">
      <c r="A36" s="21"/>
      <c r="B36" s="13"/>
      <c r="C36" s="13"/>
      <c r="D36" s="13"/>
      <c r="E36" s="12">
        <v>510669.89</v>
      </c>
      <c r="F36" s="17"/>
      <c r="G36" s="13"/>
      <c r="H36" s="13"/>
      <c r="I36" s="12">
        <v>0</v>
      </c>
      <c r="J36" s="15">
        <f t="shared" si="1"/>
        <v>0</v>
      </c>
      <c r="K36" s="16">
        <f t="shared" si="2"/>
      </c>
      <c r="L36" s="12">
        <f t="shared" si="3"/>
        <v>0</v>
      </c>
      <c r="M36" s="13"/>
    </row>
    <row r="37" spans="1:13" ht="12.75">
      <c r="A37" s="19" t="s">
        <v>39</v>
      </c>
      <c r="B37" s="12">
        <v>496585.29</v>
      </c>
      <c r="C37" s="12">
        <v>0</v>
      </c>
      <c r="D37" s="12">
        <v>3983324.57</v>
      </c>
      <c r="E37" s="12">
        <v>10660379.290000001</v>
      </c>
      <c r="F37" s="14">
        <v>10660379.290000001</v>
      </c>
      <c r="G37" s="12">
        <v>0</v>
      </c>
      <c r="H37" s="12">
        <v>0</v>
      </c>
      <c r="I37" s="12">
        <v>8864928.21</v>
      </c>
      <c r="J37" s="15">
        <f t="shared" si="1"/>
        <v>8864928.21</v>
      </c>
      <c r="K37" s="16">
        <f t="shared" si="2"/>
        <v>0.8315771858432628</v>
      </c>
      <c r="L37" s="12">
        <f t="shared" si="3"/>
        <v>2292036.369999999</v>
      </c>
      <c r="M37" s="12">
        <v>0</v>
      </c>
    </row>
    <row r="38" spans="1:13" ht="12.75" customHeight="1" hidden="1" outlineLevel="1">
      <c r="A38" s="21"/>
      <c r="B38" s="13"/>
      <c r="C38" s="13"/>
      <c r="D38" s="13"/>
      <c r="E38" s="12">
        <v>0</v>
      </c>
      <c r="F38" s="17"/>
      <c r="G38" s="13"/>
      <c r="H38" s="13"/>
      <c r="I38" s="12">
        <v>0</v>
      </c>
      <c r="J38" s="15">
        <f t="shared" si="1"/>
        <v>0</v>
      </c>
      <c r="K38" s="16">
        <f t="shared" si="2"/>
      </c>
      <c r="L38" s="12">
        <f t="shared" si="3"/>
        <v>0</v>
      </c>
      <c r="M38" s="13"/>
    </row>
    <row r="39" spans="1:13" ht="12.75" customHeight="1" collapsed="1">
      <c r="A39" s="19" t="s">
        <v>40</v>
      </c>
      <c r="B39" s="12">
        <v>496585.29</v>
      </c>
      <c r="C39" s="12">
        <v>0</v>
      </c>
      <c r="D39" s="12">
        <v>670642.53</v>
      </c>
      <c r="E39" s="12">
        <v>1795451.08</v>
      </c>
      <c r="F39" s="14">
        <v>1795451.08</v>
      </c>
      <c r="G39" s="12">
        <v>0</v>
      </c>
      <c r="H39" s="12">
        <v>0</v>
      </c>
      <c r="I39" s="12">
        <v>0</v>
      </c>
      <c r="J39" s="15">
        <f t="shared" si="1"/>
        <v>0</v>
      </c>
      <c r="K39" s="16">
        <f t="shared" si="2"/>
        <v>0</v>
      </c>
      <c r="L39" s="12">
        <f t="shared" si="3"/>
        <v>2292036.37</v>
      </c>
      <c r="M39" s="12">
        <v>0</v>
      </c>
    </row>
    <row r="40" spans="1:13" ht="12.75" hidden="1" outlineLevel="1">
      <c r="A40" s="21"/>
      <c r="B40" s="13"/>
      <c r="C40" s="13"/>
      <c r="D40" s="13"/>
      <c r="E40" s="12">
        <v>0</v>
      </c>
      <c r="F40" s="17"/>
      <c r="G40" s="13"/>
      <c r="H40" s="13"/>
      <c r="I40" s="12">
        <v>0</v>
      </c>
      <c r="J40" s="15">
        <f t="shared" si="1"/>
        <v>0</v>
      </c>
      <c r="K40" s="16">
        <f t="shared" si="2"/>
      </c>
      <c r="L40" s="12">
        <f t="shared" si="3"/>
        <v>0</v>
      </c>
      <c r="M40" s="13"/>
    </row>
    <row r="41" spans="1:13" ht="12.75" collapsed="1">
      <c r="A41" s="19" t="s">
        <v>41</v>
      </c>
      <c r="B41" s="12">
        <v>0</v>
      </c>
      <c r="C41" s="12">
        <v>0</v>
      </c>
      <c r="D41" s="12">
        <v>3312682.04</v>
      </c>
      <c r="E41" s="12">
        <v>8864928.21</v>
      </c>
      <c r="F41" s="14">
        <v>8864928.21</v>
      </c>
      <c r="G41" s="12">
        <v>0</v>
      </c>
      <c r="H41" s="12">
        <v>0</v>
      </c>
      <c r="I41" s="12">
        <v>8864928.21</v>
      </c>
      <c r="J41" s="15">
        <f t="shared" si="1"/>
        <v>8864928.21</v>
      </c>
      <c r="K41" s="16">
        <f t="shared" si="2"/>
        <v>1</v>
      </c>
      <c r="L41" s="12">
        <f t="shared" si="3"/>
        <v>0</v>
      </c>
      <c r="M41" s="12">
        <v>0</v>
      </c>
    </row>
    <row r="42" spans="1:13" ht="21" customHeight="1">
      <c r="A42" s="22" t="s">
        <v>23</v>
      </c>
      <c r="B42" s="23">
        <f>B9+B44</f>
        <v>28098713.75</v>
      </c>
      <c r="C42" s="23">
        <f aca="true" t="shared" si="4" ref="C42:J42">C9+C44</f>
        <v>163287.59</v>
      </c>
      <c r="D42" s="23">
        <f t="shared" si="4"/>
        <v>17126937.57</v>
      </c>
      <c r="E42" s="23">
        <f t="shared" si="4"/>
        <v>45061762.519999996</v>
      </c>
      <c r="F42" s="23">
        <f t="shared" si="4"/>
        <v>46987310.839999996</v>
      </c>
      <c r="G42" s="23">
        <f t="shared" si="4"/>
        <v>4217145.12</v>
      </c>
      <c r="H42" s="23">
        <f t="shared" si="4"/>
        <v>13629949.8</v>
      </c>
      <c r="I42" s="24">
        <f>I9+I44</f>
        <v>27629931.07</v>
      </c>
      <c r="J42" s="24">
        <f t="shared" si="4"/>
        <v>45477025.99</v>
      </c>
      <c r="K42" s="25">
        <f>IF(F42=0,"",(J42/F42))</f>
        <v>0.9678576019142109</v>
      </c>
      <c r="L42" s="24">
        <f>B42+F42-J42-(C42-M42)</f>
        <v>29720359.860000003</v>
      </c>
      <c r="M42" s="23">
        <f>M9+M44</f>
        <v>274648.85</v>
      </c>
    </row>
    <row r="43" spans="1:13" ht="12.75" customHeight="1">
      <c r="A43" s="10" t="s">
        <v>24</v>
      </c>
      <c r="B43" s="12"/>
      <c r="C43" s="12"/>
      <c r="D43" s="12"/>
      <c r="E43" s="12"/>
      <c r="F43" s="14"/>
      <c r="G43" s="12"/>
      <c r="H43" s="12"/>
      <c r="I43" s="12"/>
      <c r="J43" s="15">
        <f t="shared" si="1"/>
        <v>0</v>
      </c>
      <c r="K43" s="16">
        <f t="shared" si="2"/>
      </c>
      <c r="L43" s="12">
        <f t="shared" si="3"/>
        <v>0</v>
      </c>
      <c r="M43" s="12"/>
    </row>
    <row r="44" spans="1:13" ht="12.75">
      <c r="A44" s="19" t="s">
        <v>25</v>
      </c>
      <c r="B44" s="12">
        <v>17841411.36</v>
      </c>
      <c r="C44" s="12"/>
      <c r="D44" s="34">
        <v>6774263</v>
      </c>
      <c r="E44" s="12">
        <v>9243253.47</v>
      </c>
      <c r="F44" s="14">
        <f>E44</f>
        <v>9243253.47</v>
      </c>
      <c r="G44" s="12"/>
      <c r="H44" s="12"/>
      <c r="I44" s="12">
        <v>17841411.36</v>
      </c>
      <c r="J44" s="15">
        <f t="shared" si="1"/>
        <v>17841411.36</v>
      </c>
      <c r="K44" s="16">
        <f t="shared" si="2"/>
        <v>1.9302090349362666</v>
      </c>
      <c r="L44" s="12">
        <f t="shared" si="3"/>
        <v>9243253.469999999</v>
      </c>
      <c r="M44" s="12"/>
    </row>
    <row r="46" ht="12.75" customHeight="1">
      <c r="A46" s="32" t="s">
        <v>46</v>
      </c>
    </row>
    <row r="48" ht="12.75" customHeight="1">
      <c r="A48" s="32" t="s">
        <v>3</v>
      </c>
    </row>
    <row r="50" ht="12.75" customHeight="1"/>
    <row r="52" ht="12.75" customHeight="1"/>
    <row r="54" ht="12.75" customHeight="1"/>
    <row r="56" ht="12.75" customHeight="1"/>
    <row r="59" ht="12.75">
      <c r="A59" s="33" t="s">
        <v>44</v>
      </c>
    </row>
  </sheetData>
  <sheetProtection/>
  <mergeCells count="8">
    <mergeCell ref="K6:K7"/>
    <mergeCell ref="L6:M6"/>
    <mergeCell ref="A6:A7"/>
    <mergeCell ref="B6:C6"/>
    <mergeCell ref="D6:E6"/>
    <mergeCell ref="F6:F7"/>
    <mergeCell ref="G6:I6"/>
    <mergeCell ref="J6:J7"/>
  </mergeCells>
  <printOptions/>
  <pageMargins left="0.19650321487591826" right="0.19650321487591826" top="0.1666458359371745" bottom="0.166645835937174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61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6" sqref="A6:A7"/>
    </sheetView>
  </sheetViews>
  <sheetFormatPr defaultColWidth="11.421875" defaultRowHeight="12.75" outlineLevelRow="1"/>
  <cols>
    <col min="1" max="1" width="39.140625" style="0" customWidth="1"/>
    <col min="2" max="3" width="9.28125" style="0" bestFit="1" customWidth="1"/>
    <col min="4" max="5" width="11.421875" style="0" customWidth="1"/>
    <col min="6" max="6" width="13.421875" style="0" customWidth="1"/>
    <col min="7" max="7" width="11.28125" style="0" bestFit="1" customWidth="1"/>
    <col min="8" max="10" width="11.421875" style="0" customWidth="1"/>
    <col min="11" max="11" width="8.57421875" style="0" bestFit="1" customWidth="1"/>
  </cols>
  <sheetData>
    <row r="3" ht="15.75">
      <c r="F3" s="18" t="s">
        <v>48</v>
      </c>
    </row>
    <row r="4" ht="15.75">
      <c r="F4" s="18" t="s">
        <v>42</v>
      </c>
    </row>
    <row r="5" ht="13.5" thickBot="1"/>
    <row r="6" spans="1:13" ht="12.75" customHeight="1">
      <c r="A6" s="180" t="s">
        <v>20</v>
      </c>
      <c r="B6" s="173" t="s">
        <v>49</v>
      </c>
      <c r="C6" s="172" t="s">
        <v>6</v>
      </c>
      <c r="D6" s="173" t="s">
        <v>9</v>
      </c>
      <c r="E6" s="172"/>
      <c r="F6" s="176" t="s">
        <v>22</v>
      </c>
      <c r="G6" s="173" t="s">
        <v>16</v>
      </c>
      <c r="H6" s="174"/>
      <c r="I6" s="175"/>
      <c r="J6" s="176" t="s">
        <v>17</v>
      </c>
      <c r="K6" s="184" t="s">
        <v>14</v>
      </c>
      <c r="L6" s="173" t="s">
        <v>21</v>
      </c>
      <c r="M6" s="172" t="s">
        <v>6</v>
      </c>
    </row>
    <row r="7" spans="1:13" ht="32.25" thickBot="1">
      <c r="A7" s="181"/>
      <c r="B7" s="5" t="s">
        <v>18</v>
      </c>
      <c r="C7" s="5" t="s">
        <v>19</v>
      </c>
      <c r="D7" s="5" t="s">
        <v>0</v>
      </c>
      <c r="E7" s="5" t="s">
        <v>10</v>
      </c>
      <c r="F7" s="177"/>
      <c r="G7" s="4" t="s">
        <v>11</v>
      </c>
      <c r="H7" s="4" t="s">
        <v>12</v>
      </c>
      <c r="I7" s="5" t="s">
        <v>13</v>
      </c>
      <c r="J7" s="177"/>
      <c r="K7" s="185"/>
      <c r="L7" s="5" t="s">
        <v>18</v>
      </c>
      <c r="M7" s="5" t="s">
        <v>19</v>
      </c>
    </row>
    <row r="8" spans="1:13" ht="12.75">
      <c r="A8" s="3" t="s">
        <v>1</v>
      </c>
      <c r="B8" s="3">
        <f>A8+1</f>
        <v>2</v>
      </c>
      <c r="C8" s="3">
        <f aca="true" t="shared" si="0" ref="C8:M8">B8+1</f>
        <v>3</v>
      </c>
      <c r="D8" s="3">
        <f t="shared" si="0"/>
        <v>4</v>
      </c>
      <c r="E8" s="3">
        <f t="shared" si="0"/>
        <v>5</v>
      </c>
      <c r="F8" s="3">
        <f t="shared" si="0"/>
        <v>6</v>
      </c>
      <c r="G8" s="3">
        <f t="shared" si="0"/>
        <v>7</v>
      </c>
      <c r="H8" s="3">
        <f t="shared" si="0"/>
        <v>8</v>
      </c>
      <c r="I8" s="3">
        <f t="shared" si="0"/>
        <v>9</v>
      </c>
      <c r="J8" s="3">
        <f t="shared" si="0"/>
        <v>10</v>
      </c>
      <c r="K8" s="3">
        <f t="shared" si="0"/>
        <v>11</v>
      </c>
      <c r="L8" s="3">
        <f t="shared" si="0"/>
        <v>12</v>
      </c>
      <c r="M8" s="3">
        <f t="shared" si="0"/>
        <v>13</v>
      </c>
    </row>
    <row r="9" spans="1:13" ht="21" customHeight="1">
      <c r="A9" s="22" t="s">
        <v>7</v>
      </c>
      <c r="B9" s="23">
        <v>0</v>
      </c>
      <c r="C9" s="23">
        <v>51000</v>
      </c>
      <c r="D9" s="23">
        <v>6525304.14</v>
      </c>
      <c r="E9" s="24">
        <v>24372737.57</v>
      </c>
      <c r="F9" s="24">
        <v>24372737.57</v>
      </c>
      <c r="G9" s="23">
        <v>3477851.84</v>
      </c>
      <c r="H9" s="23">
        <v>7078444.81</v>
      </c>
      <c r="I9" s="23">
        <v>3671426.12</v>
      </c>
      <c r="J9" s="24">
        <v>14227722.77</v>
      </c>
      <c r="K9" s="25">
        <f>IF(F9=0,"",(J9/F9))</f>
        <v>0.583755629794852</v>
      </c>
      <c r="L9" s="24">
        <v>10257302.39</v>
      </c>
      <c r="M9" s="23">
        <v>163287.59</v>
      </c>
    </row>
    <row r="10" spans="1:13" ht="12.75">
      <c r="A10" s="26" t="s">
        <v>8</v>
      </c>
      <c r="B10" s="27"/>
      <c r="C10" s="27"/>
      <c r="D10" s="27"/>
      <c r="E10" s="28">
        <v>0</v>
      </c>
      <c r="F10" s="29"/>
      <c r="G10" s="28">
        <v>0</v>
      </c>
      <c r="H10" s="28">
        <v>0</v>
      </c>
      <c r="I10" s="27"/>
      <c r="J10" s="24"/>
      <c r="K10" s="25">
        <f aca="true" t="shared" si="1" ref="K10:K44">IF(F10=0,"",(J10/F10))</f>
      </c>
      <c r="L10" s="27"/>
      <c r="M10" s="27"/>
    </row>
    <row r="11" spans="1:13" ht="12.75">
      <c r="A11" s="19" t="s">
        <v>26</v>
      </c>
      <c r="B11" s="12">
        <v>0</v>
      </c>
      <c r="C11" s="12">
        <v>0</v>
      </c>
      <c r="D11" s="12">
        <v>102269</v>
      </c>
      <c r="E11" s="12">
        <v>296391.06</v>
      </c>
      <c r="F11" s="14">
        <v>296391.06</v>
      </c>
      <c r="G11" s="12">
        <v>0</v>
      </c>
      <c r="H11" s="12">
        <v>228548.45</v>
      </c>
      <c r="I11" s="12">
        <v>0</v>
      </c>
      <c r="J11" s="15">
        <v>228548.45</v>
      </c>
      <c r="K11" s="16">
        <f t="shared" si="1"/>
        <v>0.7711043983580342</v>
      </c>
      <c r="L11" s="12">
        <v>67842.61</v>
      </c>
      <c r="M11" s="12">
        <v>0</v>
      </c>
    </row>
    <row r="12" spans="1:13" ht="12.75">
      <c r="A12" s="20" t="s">
        <v>5</v>
      </c>
      <c r="B12" s="13"/>
      <c r="C12" s="13"/>
      <c r="D12" s="13"/>
      <c r="E12" s="12">
        <v>0</v>
      </c>
      <c r="F12" s="17"/>
      <c r="G12" s="13"/>
      <c r="H12" s="13"/>
      <c r="I12" s="12">
        <v>0</v>
      </c>
      <c r="J12" s="15"/>
      <c r="K12" s="16">
        <f t="shared" si="1"/>
      </c>
      <c r="L12" s="12"/>
      <c r="M12" s="13"/>
    </row>
    <row r="13" spans="1:13" ht="12.75">
      <c r="A13" s="19" t="s">
        <v>27</v>
      </c>
      <c r="B13" s="12">
        <v>0</v>
      </c>
      <c r="C13" s="12">
        <v>0</v>
      </c>
      <c r="D13" s="12">
        <v>925705</v>
      </c>
      <c r="E13" s="12">
        <v>3684048.67</v>
      </c>
      <c r="F13" s="14">
        <v>3684048.67</v>
      </c>
      <c r="G13" s="12">
        <v>173554.79</v>
      </c>
      <c r="H13" s="12">
        <v>2911964.75</v>
      </c>
      <c r="I13" s="12">
        <v>338214.79</v>
      </c>
      <c r="J13" s="15">
        <v>3423734.33</v>
      </c>
      <c r="K13" s="16">
        <f t="shared" si="1"/>
        <v>0.9293401463124537</v>
      </c>
      <c r="L13" s="12">
        <v>287711.47</v>
      </c>
      <c r="M13" s="12">
        <v>27397.13</v>
      </c>
    </row>
    <row r="14" spans="1:13" ht="12.75">
      <c r="A14" s="20" t="s">
        <v>5</v>
      </c>
      <c r="B14" s="13"/>
      <c r="C14" s="13"/>
      <c r="D14" s="13"/>
      <c r="E14" s="12">
        <v>0</v>
      </c>
      <c r="F14" s="17"/>
      <c r="G14" s="13"/>
      <c r="H14" s="13"/>
      <c r="I14" s="12">
        <v>0</v>
      </c>
      <c r="J14" s="15"/>
      <c r="K14" s="16">
        <f t="shared" si="1"/>
      </c>
      <c r="L14" s="12"/>
      <c r="M14" s="13"/>
    </row>
    <row r="15" spans="1:13" ht="12.75">
      <c r="A15" s="19" t="s">
        <v>28</v>
      </c>
      <c r="B15" s="12">
        <v>0</v>
      </c>
      <c r="C15" s="12">
        <v>0</v>
      </c>
      <c r="D15" s="12">
        <v>2923</v>
      </c>
      <c r="E15" s="12">
        <v>10704.91</v>
      </c>
      <c r="F15" s="14">
        <v>10704.91</v>
      </c>
      <c r="G15" s="12">
        <v>0</v>
      </c>
      <c r="H15" s="12">
        <v>11432.28</v>
      </c>
      <c r="I15" s="12">
        <v>0</v>
      </c>
      <c r="J15" s="15">
        <v>11432.28</v>
      </c>
      <c r="K15" s="16">
        <f t="shared" si="1"/>
        <v>1.0679473251059561</v>
      </c>
      <c r="L15" s="12">
        <v>0</v>
      </c>
      <c r="M15" s="12">
        <v>727.37</v>
      </c>
    </row>
    <row r="16" spans="1:13" ht="12.75">
      <c r="A16" s="20" t="s">
        <v>5</v>
      </c>
      <c r="B16" s="13"/>
      <c r="C16" s="13"/>
      <c r="D16" s="13"/>
      <c r="E16" s="12">
        <v>0</v>
      </c>
      <c r="F16" s="17"/>
      <c r="G16" s="13"/>
      <c r="H16" s="13"/>
      <c r="I16" s="12">
        <v>0</v>
      </c>
      <c r="J16" s="15"/>
      <c r="K16" s="16">
        <f t="shared" si="1"/>
      </c>
      <c r="L16" s="12"/>
      <c r="M16" s="13"/>
    </row>
    <row r="17" spans="1:13" ht="12.75">
      <c r="A17" s="19" t="s">
        <v>29</v>
      </c>
      <c r="B17" s="12">
        <v>0</v>
      </c>
      <c r="C17" s="12">
        <v>0</v>
      </c>
      <c r="D17" s="12">
        <v>1965810</v>
      </c>
      <c r="E17" s="12">
        <v>7739652.21</v>
      </c>
      <c r="F17" s="14">
        <v>7739652.21</v>
      </c>
      <c r="G17" s="12">
        <v>35183.49</v>
      </c>
      <c r="H17" s="12">
        <v>440437.12</v>
      </c>
      <c r="I17" s="12">
        <v>0</v>
      </c>
      <c r="J17" s="15">
        <v>475620.61</v>
      </c>
      <c r="K17" s="16">
        <f t="shared" si="1"/>
        <v>0.06145245252564133</v>
      </c>
      <c r="L17" s="12">
        <v>7264031.6</v>
      </c>
      <c r="M17" s="12">
        <v>0</v>
      </c>
    </row>
    <row r="18" spans="1:13" ht="12.75">
      <c r="A18" s="20" t="s">
        <v>5</v>
      </c>
      <c r="B18" s="13"/>
      <c r="C18" s="13"/>
      <c r="D18" s="13"/>
      <c r="E18" s="12">
        <v>0</v>
      </c>
      <c r="F18" s="17"/>
      <c r="G18" s="13"/>
      <c r="H18" s="13"/>
      <c r="I18" s="12">
        <v>0</v>
      </c>
      <c r="J18" s="15"/>
      <c r="K18" s="16">
        <f t="shared" si="1"/>
      </c>
      <c r="L18" s="12"/>
      <c r="M18" s="13"/>
    </row>
    <row r="19" spans="1:13" ht="12.75">
      <c r="A19" s="19" t="s">
        <v>30</v>
      </c>
      <c r="B19" s="12">
        <v>0</v>
      </c>
      <c r="C19" s="12">
        <v>0</v>
      </c>
      <c r="D19" s="12">
        <v>848814</v>
      </c>
      <c r="E19" s="12">
        <v>3181261.7</v>
      </c>
      <c r="F19" s="14">
        <v>3181261.7</v>
      </c>
      <c r="G19" s="12">
        <v>35183.49</v>
      </c>
      <c r="H19" s="12">
        <v>355723.79</v>
      </c>
      <c r="I19" s="12">
        <v>0</v>
      </c>
      <c r="J19" s="15">
        <v>390907.28</v>
      </c>
      <c r="K19" s="16">
        <f t="shared" si="1"/>
        <v>0.12287806438558639</v>
      </c>
      <c r="L19" s="12">
        <v>2790354.42</v>
      </c>
      <c r="M19" s="12">
        <v>0</v>
      </c>
    </row>
    <row r="20" spans="1:13" ht="12.75">
      <c r="A20" s="20" t="s">
        <v>5</v>
      </c>
      <c r="B20" s="13"/>
      <c r="C20" s="13"/>
      <c r="D20" s="13"/>
      <c r="E20" s="12">
        <v>0</v>
      </c>
      <c r="F20" s="17"/>
      <c r="G20" s="13"/>
      <c r="H20" s="13"/>
      <c r="I20" s="12">
        <v>0</v>
      </c>
      <c r="J20" s="15"/>
      <c r="K20" s="16">
        <f t="shared" si="1"/>
      </c>
      <c r="L20" s="12"/>
      <c r="M20" s="13"/>
    </row>
    <row r="21" spans="1:13" ht="12.75">
      <c r="A21" s="19" t="s">
        <v>31</v>
      </c>
      <c r="B21" s="12">
        <v>0</v>
      </c>
      <c r="C21" s="12">
        <v>0</v>
      </c>
      <c r="D21" s="12">
        <v>666350</v>
      </c>
      <c r="E21" s="12">
        <v>2678181.26</v>
      </c>
      <c r="F21" s="14">
        <v>2678181.26</v>
      </c>
      <c r="G21" s="12">
        <v>0</v>
      </c>
      <c r="H21" s="12">
        <v>11258.14</v>
      </c>
      <c r="I21" s="12">
        <v>0</v>
      </c>
      <c r="J21" s="15">
        <v>11258.14</v>
      </c>
      <c r="K21" s="16">
        <f t="shared" si="1"/>
        <v>0.004203651249505047</v>
      </c>
      <c r="L21" s="12">
        <v>2666923.12</v>
      </c>
      <c r="M21" s="12">
        <v>0</v>
      </c>
    </row>
    <row r="22" spans="1:13" ht="12.75">
      <c r="A22" s="20" t="s">
        <v>5</v>
      </c>
      <c r="B22" s="13"/>
      <c r="C22" s="13"/>
      <c r="D22" s="13"/>
      <c r="E22" s="12">
        <v>0</v>
      </c>
      <c r="F22" s="17"/>
      <c r="G22" s="13"/>
      <c r="H22" s="13"/>
      <c r="I22" s="12">
        <v>0</v>
      </c>
      <c r="J22" s="15"/>
      <c r="K22" s="16">
        <f t="shared" si="1"/>
      </c>
      <c r="L22" s="12"/>
      <c r="M22" s="13"/>
    </row>
    <row r="23" spans="1:13" ht="12.75">
      <c r="A23" s="19" t="s">
        <v>32</v>
      </c>
      <c r="B23" s="12">
        <v>0</v>
      </c>
      <c r="C23" s="12">
        <v>0</v>
      </c>
      <c r="D23" s="12">
        <v>450646</v>
      </c>
      <c r="E23" s="12">
        <v>1880209.25</v>
      </c>
      <c r="F23" s="14">
        <v>1880209.25</v>
      </c>
      <c r="G23" s="12">
        <v>0</v>
      </c>
      <c r="H23" s="12">
        <v>73455.19</v>
      </c>
      <c r="I23" s="12">
        <v>0</v>
      </c>
      <c r="J23" s="15">
        <v>73455.19</v>
      </c>
      <c r="K23" s="16">
        <f t="shared" si="1"/>
        <v>0.039067561230219455</v>
      </c>
      <c r="L23" s="12">
        <v>1806754.06</v>
      </c>
      <c r="M23" s="12">
        <v>0</v>
      </c>
    </row>
    <row r="24" spans="1:13" ht="12.75">
      <c r="A24" s="20" t="s">
        <v>5</v>
      </c>
      <c r="B24" s="13"/>
      <c r="C24" s="13"/>
      <c r="D24" s="13"/>
      <c r="E24" s="12">
        <v>0</v>
      </c>
      <c r="F24" s="17"/>
      <c r="G24" s="13"/>
      <c r="H24" s="13"/>
      <c r="I24" s="12">
        <v>0</v>
      </c>
      <c r="J24" s="15"/>
      <c r="K24" s="16">
        <f t="shared" si="1"/>
      </c>
      <c r="L24" s="12"/>
      <c r="M24" s="13"/>
    </row>
    <row r="25" spans="1:13" ht="12.75">
      <c r="A25" s="19" t="s">
        <v>33</v>
      </c>
      <c r="B25" s="12">
        <v>0</v>
      </c>
      <c r="C25" s="12">
        <v>51000</v>
      </c>
      <c r="D25" s="12">
        <v>2390320</v>
      </c>
      <c r="E25" s="12">
        <v>9594212.03</v>
      </c>
      <c r="F25" s="14">
        <v>9594212.03</v>
      </c>
      <c r="G25" s="12">
        <v>3269113.56</v>
      </c>
      <c r="H25" s="12">
        <v>3486062.21</v>
      </c>
      <c r="I25" s="12">
        <v>782067.93</v>
      </c>
      <c r="J25" s="15">
        <v>7537243.7</v>
      </c>
      <c r="K25" s="16">
        <f t="shared" si="1"/>
        <v>0.7856032028927341</v>
      </c>
      <c r="L25" s="12">
        <v>2141131.42</v>
      </c>
      <c r="M25" s="12">
        <v>135163.09</v>
      </c>
    </row>
    <row r="26" spans="1:13" ht="12.75">
      <c r="A26" s="20" t="s">
        <v>5</v>
      </c>
      <c r="B26" s="13"/>
      <c r="C26" s="13"/>
      <c r="D26" s="13"/>
      <c r="E26" s="12">
        <v>0</v>
      </c>
      <c r="F26" s="17"/>
      <c r="G26" s="13"/>
      <c r="H26" s="13"/>
      <c r="I26" s="12">
        <v>0</v>
      </c>
      <c r="J26" s="15"/>
      <c r="K26" s="16">
        <f t="shared" si="1"/>
      </c>
      <c r="L26" s="12"/>
      <c r="M26" s="13"/>
    </row>
    <row r="27" spans="1:13" ht="12.75">
      <c r="A27" s="19" t="s">
        <v>34</v>
      </c>
      <c r="B27" s="12">
        <v>0</v>
      </c>
      <c r="C27" s="12">
        <v>0</v>
      </c>
      <c r="D27" s="12">
        <v>2698</v>
      </c>
      <c r="E27" s="12">
        <v>11333.76</v>
      </c>
      <c r="F27" s="14">
        <v>11333.76</v>
      </c>
      <c r="G27" s="12">
        <v>11006.1</v>
      </c>
      <c r="H27" s="12">
        <v>0</v>
      </c>
      <c r="I27" s="12">
        <v>0</v>
      </c>
      <c r="J27" s="15">
        <v>11006.1</v>
      </c>
      <c r="K27" s="16">
        <f t="shared" si="1"/>
        <v>0.9710899119091987</v>
      </c>
      <c r="L27" s="12">
        <v>327.66</v>
      </c>
      <c r="M27" s="12">
        <v>0</v>
      </c>
    </row>
    <row r="28" spans="1:13" ht="12.75">
      <c r="A28" s="20" t="s">
        <v>5</v>
      </c>
      <c r="B28" s="13"/>
      <c r="C28" s="13"/>
      <c r="D28" s="13"/>
      <c r="E28" s="12">
        <v>0</v>
      </c>
      <c r="F28" s="17"/>
      <c r="G28" s="13"/>
      <c r="H28" s="13"/>
      <c r="I28" s="12">
        <v>0</v>
      </c>
      <c r="J28" s="15"/>
      <c r="K28" s="16">
        <f t="shared" si="1"/>
      </c>
      <c r="L28" s="12"/>
      <c r="M28" s="13"/>
    </row>
    <row r="29" spans="1:13" ht="12.75">
      <c r="A29" s="19" t="s">
        <v>35</v>
      </c>
      <c r="B29" s="12">
        <v>0</v>
      </c>
      <c r="C29" s="12">
        <v>0</v>
      </c>
      <c r="D29" s="12">
        <v>38413</v>
      </c>
      <c r="E29" s="12">
        <v>102946.84</v>
      </c>
      <c r="F29" s="14">
        <v>102946.84</v>
      </c>
      <c r="G29" s="12">
        <v>95991.57</v>
      </c>
      <c r="H29" s="12">
        <v>0</v>
      </c>
      <c r="I29" s="12">
        <v>0</v>
      </c>
      <c r="J29" s="15">
        <v>95991.57</v>
      </c>
      <c r="K29" s="16">
        <f t="shared" si="1"/>
        <v>0.9324382370551637</v>
      </c>
      <c r="L29" s="12">
        <v>7072.52</v>
      </c>
      <c r="M29" s="12">
        <v>117.25</v>
      </c>
    </row>
    <row r="30" spans="1:13" ht="12.75" hidden="1" outlineLevel="1">
      <c r="A30" s="20"/>
      <c r="B30" s="13"/>
      <c r="C30" s="13"/>
      <c r="D30" s="13"/>
      <c r="E30" s="12">
        <v>0</v>
      </c>
      <c r="F30" s="17"/>
      <c r="G30" s="13"/>
      <c r="H30" s="13"/>
      <c r="I30" s="12">
        <v>0</v>
      </c>
      <c r="J30" s="15"/>
      <c r="K30" s="16">
        <f t="shared" si="1"/>
      </c>
      <c r="L30" s="12"/>
      <c r="M30" s="13"/>
    </row>
    <row r="31" spans="1:13" ht="12.75" collapsed="1">
      <c r="A31" s="19" t="s">
        <v>36</v>
      </c>
      <c r="B31" s="12">
        <v>0</v>
      </c>
      <c r="C31" s="12">
        <v>0</v>
      </c>
      <c r="D31" s="12">
        <v>13384</v>
      </c>
      <c r="E31" s="12">
        <v>35869.12</v>
      </c>
      <c r="F31" s="14">
        <v>35869.12</v>
      </c>
      <c r="G31" s="12">
        <v>8479.52</v>
      </c>
      <c r="H31" s="12">
        <v>0</v>
      </c>
      <c r="I31" s="12">
        <v>0</v>
      </c>
      <c r="J31" s="15">
        <v>8479.52</v>
      </c>
      <c r="K31" s="16">
        <f t="shared" si="1"/>
        <v>0.23640167364016737</v>
      </c>
      <c r="L31" s="12">
        <v>27389.6</v>
      </c>
      <c r="M31" s="12">
        <v>0</v>
      </c>
    </row>
    <row r="32" spans="1:13" ht="12.75" hidden="1" outlineLevel="1">
      <c r="A32" s="20"/>
      <c r="B32" s="13"/>
      <c r="C32" s="13"/>
      <c r="D32" s="13"/>
      <c r="E32" s="12">
        <v>0</v>
      </c>
      <c r="F32" s="17"/>
      <c r="G32" s="13"/>
      <c r="H32" s="13"/>
      <c r="I32" s="12">
        <v>0</v>
      </c>
      <c r="J32" s="15"/>
      <c r="K32" s="16">
        <f t="shared" si="1"/>
      </c>
      <c r="L32" s="12"/>
      <c r="M32" s="13"/>
    </row>
    <row r="33" spans="1:13" ht="12.75" collapsed="1">
      <c r="A33" s="19" t="s">
        <v>37</v>
      </c>
      <c r="B33" s="12">
        <v>0</v>
      </c>
      <c r="C33" s="12">
        <v>0</v>
      </c>
      <c r="D33" s="12">
        <v>1006399</v>
      </c>
      <c r="E33" s="12">
        <v>4168446.93</v>
      </c>
      <c r="F33" s="14">
        <v>4168446.93</v>
      </c>
      <c r="G33" s="12">
        <v>2672502.04</v>
      </c>
      <c r="H33" s="12">
        <v>896568.14</v>
      </c>
      <c r="I33" s="12">
        <v>0</v>
      </c>
      <c r="J33" s="15">
        <v>3569070.18</v>
      </c>
      <c r="K33" s="16">
        <f t="shared" si="1"/>
        <v>0.856211015741539</v>
      </c>
      <c r="L33" s="12">
        <v>625079.39</v>
      </c>
      <c r="M33" s="12">
        <v>25702.64</v>
      </c>
    </row>
    <row r="34" spans="1:13" ht="12.75" hidden="1" outlineLevel="1">
      <c r="A34" s="21"/>
      <c r="B34" s="13"/>
      <c r="C34" s="13"/>
      <c r="D34" s="13"/>
      <c r="E34" s="12">
        <v>0</v>
      </c>
      <c r="F34" s="17"/>
      <c r="G34" s="13"/>
      <c r="H34" s="13"/>
      <c r="I34" s="12">
        <v>0</v>
      </c>
      <c r="J34" s="15"/>
      <c r="K34" s="16">
        <f t="shared" si="1"/>
      </c>
      <c r="L34" s="12"/>
      <c r="M34" s="13"/>
    </row>
    <row r="35" spans="1:13" ht="12.75" collapsed="1">
      <c r="A35" s="19" t="s">
        <v>38</v>
      </c>
      <c r="B35" s="12">
        <v>0</v>
      </c>
      <c r="C35" s="12">
        <v>51000</v>
      </c>
      <c r="D35" s="12">
        <v>1329426</v>
      </c>
      <c r="E35" s="12">
        <v>5275615.38</v>
      </c>
      <c r="F35" s="14">
        <v>5275615.38</v>
      </c>
      <c r="G35" s="12">
        <v>481134.33</v>
      </c>
      <c r="H35" s="12">
        <v>2589494.07</v>
      </c>
      <c r="I35" s="12">
        <v>782067.93</v>
      </c>
      <c r="J35" s="15">
        <v>3852696.33</v>
      </c>
      <c r="K35" s="16">
        <f t="shared" si="1"/>
        <v>0.7302837778139922</v>
      </c>
      <c r="L35" s="12">
        <v>1481262.25</v>
      </c>
      <c r="M35" s="12">
        <v>109343.2</v>
      </c>
    </row>
    <row r="36" spans="1:13" ht="12.75" hidden="1" outlineLevel="1">
      <c r="A36" s="21"/>
      <c r="B36" s="13"/>
      <c r="C36" s="13"/>
      <c r="D36" s="13"/>
      <c r="E36" s="12">
        <v>0</v>
      </c>
      <c r="F36" s="17"/>
      <c r="G36" s="13"/>
      <c r="H36" s="13"/>
      <c r="I36" s="12">
        <v>0</v>
      </c>
      <c r="J36" s="15"/>
      <c r="K36" s="16">
        <f t="shared" si="1"/>
      </c>
      <c r="L36" s="12"/>
      <c r="M36" s="13"/>
    </row>
    <row r="37" spans="1:13" ht="12.75" collapsed="1">
      <c r="A37" s="19" t="s">
        <v>39</v>
      </c>
      <c r="B37" s="12">
        <v>0</v>
      </c>
      <c r="C37" s="12">
        <v>0</v>
      </c>
      <c r="D37" s="12">
        <v>1138277.14</v>
      </c>
      <c r="E37" s="12">
        <v>3047728.69</v>
      </c>
      <c r="F37" s="14">
        <v>3047728.69</v>
      </c>
      <c r="G37" s="12">
        <v>0</v>
      </c>
      <c r="H37" s="12">
        <v>0</v>
      </c>
      <c r="I37" s="12">
        <v>2551143.4</v>
      </c>
      <c r="J37" s="15">
        <v>2551143.4</v>
      </c>
      <c r="K37" s="16">
        <f t="shared" si="1"/>
        <v>0.8370638135771855</v>
      </c>
      <c r="L37" s="12">
        <v>496585.29</v>
      </c>
      <c r="M37" s="12">
        <v>0</v>
      </c>
    </row>
    <row r="38" spans="1:13" ht="12.75">
      <c r="A38" s="21"/>
      <c r="B38" s="13"/>
      <c r="C38" s="13"/>
      <c r="D38" s="13"/>
      <c r="E38" s="12">
        <v>0</v>
      </c>
      <c r="F38" s="17"/>
      <c r="G38" s="13"/>
      <c r="H38" s="13"/>
      <c r="I38" s="12">
        <v>0</v>
      </c>
      <c r="J38" s="15"/>
      <c r="K38" s="16">
        <f t="shared" si="1"/>
      </c>
      <c r="L38" s="12"/>
      <c r="M38" s="13"/>
    </row>
    <row r="39" spans="1:13" ht="12.75">
      <c r="A39" s="19" t="s">
        <v>40</v>
      </c>
      <c r="B39" s="12">
        <v>0</v>
      </c>
      <c r="C39" s="12">
        <v>0</v>
      </c>
      <c r="D39" s="12">
        <v>185697</v>
      </c>
      <c r="E39" s="12">
        <v>496585.29</v>
      </c>
      <c r="F39" s="14">
        <v>496585.29</v>
      </c>
      <c r="G39" s="12">
        <v>0</v>
      </c>
      <c r="H39" s="12">
        <v>0</v>
      </c>
      <c r="I39" s="12">
        <v>0</v>
      </c>
      <c r="J39" s="15">
        <v>0</v>
      </c>
      <c r="K39" s="16">
        <f t="shared" si="1"/>
        <v>0</v>
      </c>
      <c r="L39" s="12">
        <v>496585.29</v>
      </c>
      <c r="M39" s="12">
        <v>0</v>
      </c>
    </row>
    <row r="40" spans="1:13" ht="12.75">
      <c r="A40" s="21"/>
      <c r="B40" s="13"/>
      <c r="C40" s="13"/>
      <c r="D40" s="13"/>
      <c r="E40" s="12">
        <v>0</v>
      </c>
      <c r="F40" s="17"/>
      <c r="G40" s="13"/>
      <c r="H40" s="13"/>
      <c r="I40" s="12">
        <v>0</v>
      </c>
      <c r="J40" s="15"/>
      <c r="K40" s="16">
        <f t="shared" si="1"/>
      </c>
      <c r="L40" s="12"/>
      <c r="M40" s="13"/>
    </row>
    <row r="41" spans="1:13" ht="12.75">
      <c r="A41" s="19" t="s">
        <v>41</v>
      </c>
      <c r="B41" s="12">
        <v>0</v>
      </c>
      <c r="C41" s="12">
        <v>0</v>
      </c>
      <c r="D41" s="12">
        <v>952580.14</v>
      </c>
      <c r="E41" s="12">
        <v>2551143.4</v>
      </c>
      <c r="F41" s="14">
        <v>2551143.4</v>
      </c>
      <c r="G41" s="12">
        <v>0</v>
      </c>
      <c r="H41" s="12">
        <v>0</v>
      </c>
      <c r="I41" s="12">
        <v>2551143.4</v>
      </c>
      <c r="J41" s="15">
        <v>2551143.4</v>
      </c>
      <c r="K41" s="16">
        <f t="shared" si="1"/>
        <v>1</v>
      </c>
      <c r="L41" s="12">
        <v>0</v>
      </c>
      <c r="M41" s="12">
        <v>0</v>
      </c>
    </row>
    <row r="42" spans="1:13" ht="21" customHeight="1">
      <c r="A42" s="22" t="s">
        <v>23</v>
      </c>
      <c r="B42" s="23">
        <f>B9+B44</f>
        <v>0</v>
      </c>
      <c r="C42" s="23">
        <f aca="true" t="shared" si="2" ref="C42:J42">C9+C44</f>
        <v>51000</v>
      </c>
      <c r="D42" s="24">
        <f t="shared" si="2"/>
        <v>19159639.14</v>
      </c>
      <c r="E42" s="24">
        <f t="shared" si="2"/>
        <v>42214148.93</v>
      </c>
      <c r="F42" s="23">
        <f t="shared" si="2"/>
        <v>42214148.93</v>
      </c>
      <c r="G42" s="23">
        <f t="shared" si="2"/>
        <v>3477851.84</v>
      </c>
      <c r="H42" s="23">
        <f t="shared" si="2"/>
        <v>7078444.81</v>
      </c>
      <c r="I42" s="23">
        <f t="shared" si="2"/>
        <v>3671426.12</v>
      </c>
      <c r="J42" s="24">
        <f t="shared" si="2"/>
        <v>14227722.77</v>
      </c>
      <c r="K42" s="25">
        <f>IF(F42=0,"",(J42/F42))</f>
        <v>0.33703682605546725</v>
      </c>
      <c r="L42" s="24">
        <f>L9+L44</f>
        <v>28098713.75</v>
      </c>
      <c r="M42" s="24">
        <f>M9+M44</f>
        <v>163287.59</v>
      </c>
    </row>
    <row r="43" spans="1:13" ht="12.75">
      <c r="A43" s="10" t="s">
        <v>24</v>
      </c>
      <c r="B43" s="12">
        <v>0</v>
      </c>
      <c r="C43" s="12">
        <v>0</v>
      </c>
      <c r="D43" s="12">
        <v>0</v>
      </c>
      <c r="E43" s="12">
        <v>0</v>
      </c>
      <c r="F43" s="14">
        <v>0</v>
      </c>
      <c r="G43" s="12">
        <v>0</v>
      </c>
      <c r="H43" s="12">
        <v>0</v>
      </c>
      <c r="I43" s="12">
        <v>0</v>
      </c>
      <c r="J43" s="15">
        <v>0</v>
      </c>
      <c r="K43" s="16">
        <f t="shared" si="1"/>
      </c>
      <c r="L43" s="12">
        <v>0</v>
      </c>
      <c r="M43" s="12">
        <v>0</v>
      </c>
    </row>
    <row r="44" spans="1:13" ht="13.5" thickBot="1">
      <c r="A44" s="38" t="s">
        <v>25</v>
      </c>
      <c r="B44" s="39"/>
      <c r="C44" s="39"/>
      <c r="D44" s="40">
        <v>12634335</v>
      </c>
      <c r="E44" s="39">
        <v>17841411.36</v>
      </c>
      <c r="F44" s="41">
        <f>E44</f>
        <v>17841411.36</v>
      </c>
      <c r="G44" s="39"/>
      <c r="H44" s="39"/>
      <c r="I44" s="39">
        <v>0</v>
      </c>
      <c r="J44" s="42"/>
      <c r="K44" s="43">
        <f t="shared" si="1"/>
        <v>0</v>
      </c>
      <c r="L44" s="39">
        <f>B44+E44-J44</f>
        <v>17841411.36</v>
      </c>
      <c r="M44" s="39"/>
    </row>
    <row r="45" spans="1:13" ht="13.5" thickTop="1">
      <c r="A45" s="186"/>
      <c r="B45" s="178"/>
      <c r="C45" s="179"/>
      <c r="D45" s="178"/>
      <c r="E45" s="179"/>
      <c r="F45" s="187"/>
      <c r="G45" s="178"/>
      <c r="H45" s="178"/>
      <c r="I45" s="178"/>
      <c r="J45" s="187"/>
      <c r="K45" s="188"/>
      <c r="L45" s="178"/>
      <c r="M45" s="179"/>
    </row>
    <row r="46" spans="1:13" ht="12.75">
      <c r="A46" s="186"/>
      <c r="B46" s="37"/>
      <c r="C46" s="37"/>
      <c r="D46" s="44"/>
      <c r="E46" s="37"/>
      <c r="F46" s="187"/>
      <c r="G46" s="36"/>
      <c r="H46" s="36"/>
      <c r="I46" s="37"/>
      <c r="J46" s="187"/>
      <c r="K46" s="188"/>
      <c r="L46" s="37"/>
      <c r="M46" s="37"/>
    </row>
    <row r="47" ht="12.75">
      <c r="A47" s="32" t="s">
        <v>46</v>
      </c>
    </row>
    <row r="49" ht="12.75">
      <c r="A49" s="32" t="s">
        <v>3</v>
      </c>
    </row>
    <row r="61" ht="12.75">
      <c r="A61" s="33" t="s">
        <v>47</v>
      </c>
    </row>
  </sheetData>
  <sheetProtection/>
  <mergeCells count="16">
    <mergeCell ref="G45:I45"/>
    <mergeCell ref="J45:J46"/>
    <mergeCell ref="K45:K46"/>
    <mergeCell ref="L45:M45"/>
    <mergeCell ref="A45:A46"/>
    <mergeCell ref="B45:C45"/>
    <mergeCell ref="D45:E45"/>
    <mergeCell ref="F45:F46"/>
    <mergeCell ref="G6:I6"/>
    <mergeCell ref="J6:J7"/>
    <mergeCell ref="K6:K7"/>
    <mergeCell ref="L6:M6"/>
    <mergeCell ref="A6:A7"/>
    <mergeCell ref="B6:C6"/>
    <mergeCell ref="D6:E6"/>
    <mergeCell ref="F6:F7"/>
  </mergeCells>
  <printOptions/>
  <pageMargins left="0.19650321487591826" right="0.19650321487591826" top="0.1666458359371745" bottom="0.166645835937174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C714"/>
  <sheetViews>
    <sheetView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33.8515625" style="52" customWidth="1"/>
    <col min="2" max="2" width="13.57421875" style="52" customWidth="1"/>
    <col min="3" max="3" width="14.421875" style="52" customWidth="1"/>
    <col min="4" max="4" width="10.421875" style="52" customWidth="1"/>
    <col min="5" max="5" width="11.57421875" style="52" customWidth="1"/>
    <col min="6" max="6" width="14.28125" style="52" customWidth="1"/>
    <col min="7" max="7" width="16.28125" style="52" customWidth="1"/>
    <col min="8" max="8" width="9.8515625" style="52" customWidth="1"/>
    <col min="9" max="9" width="11.57421875" style="52" customWidth="1"/>
    <col min="10" max="10" width="13.57421875" style="52" customWidth="1"/>
    <col min="11" max="11" width="11.8515625" style="52" customWidth="1"/>
    <col min="12" max="12" width="8.421875" style="52" customWidth="1"/>
    <col min="13" max="13" width="12.140625" style="52" customWidth="1"/>
    <col min="14" max="14" width="13.00390625" style="52" customWidth="1"/>
    <col min="15" max="15" width="12.421875" style="52" customWidth="1"/>
    <col min="16" max="28" width="11.421875" style="52" customWidth="1"/>
    <col min="29" max="16384" width="9.140625" style="52" customWidth="1"/>
  </cols>
  <sheetData>
    <row r="1" spans="1:13" s="47" customFormat="1" ht="19.5" customHeight="1">
      <c r="A1" s="46" t="s">
        <v>50</v>
      </c>
      <c r="K1" s="208" t="s">
        <v>51</v>
      </c>
      <c r="L1" s="208"/>
      <c r="M1" s="208"/>
    </row>
    <row r="2" spans="1:13" s="47" customFormat="1" ht="22.5" customHeight="1">
      <c r="A2" s="48" t="s">
        <v>52</v>
      </c>
      <c r="K2" s="49" t="s">
        <v>53</v>
      </c>
      <c r="L2" s="49"/>
      <c r="M2" s="49"/>
    </row>
    <row r="3" spans="11:13" s="47" customFormat="1" ht="21.75" customHeight="1">
      <c r="K3" s="49" t="s">
        <v>54</v>
      </c>
      <c r="L3" s="49"/>
      <c r="M3" s="49"/>
    </row>
    <row r="4" spans="11:13" s="47" customFormat="1" ht="19.5" customHeight="1">
      <c r="K4" s="49" t="s">
        <v>55</v>
      </c>
      <c r="L4" s="49"/>
      <c r="M4" s="49"/>
    </row>
    <row r="5" spans="14:15" s="47" customFormat="1" ht="13.5" customHeight="1">
      <c r="N5" s="50"/>
      <c r="O5" s="50"/>
    </row>
    <row r="6" spans="1:6" ht="16.5" thickBot="1">
      <c r="A6" s="51" t="s">
        <v>56</v>
      </c>
      <c r="B6" s="51" t="s">
        <v>57</v>
      </c>
      <c r="F6" s="53" t="str">
        <f>'[1]реализация'!$F$6</f>
        <v>за март 2010г.</v>
      </c>
    </row>
    <row r="7" spans="1:29" ht="12.75" customHeight="1">
      <c r="A7" s="198" t="s">
        <v>58</v>
      </c>
      <c r="B7" s="54" t="s">
        <v>59</v>
      </c>
      <c r="C7" s="55" t="s">
        <v>60</v>
      </c>
      <c r="D7" s="201" t="s">
        <v>61</v>
      </c>
      <c r="E7" s="201"/>
      <c r="F7" s="203" t="s">
        <v>62</v>
      </c>
      <c r="G7" s="189" t="s">
        <v>63</v>
      </c>
      <c r="H7" s="189" t="s">
        <v>64</v>
      </c>
      <c r="I7" s="189" t="s">
        <v>65</v>
      </c>
      <c r="J7" s="194" t="s">
        <v>66</v>
      </c>
      <c r="K7" s="196" t="s">
        <v>67</v>
      </c>
      <c r="L7" s="196" t="s">
        <v>68</v>
      </c>
      <c r="M7" s="56" t="s">
        <v>59</v>
      </c>
      <c r="N7" s="196" t="s">
        <v>69</v>
      </c>
      <c r="O7" s="57" t="s">
        <v>60</v>
      </c>
      <c r="P7" s="205" t="s">
        <v>70</v>
      </c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7"/>
      <c r="AC7" s="191" t="s">
        <v>71</v>
      </c>
    </row>
    <row r="8" spans="1:29" ht="20.25" customHeight="1">
      <c r="A8" s="199"/>
      <c r="B8" s="58" t="str">
        <f>'[1]реализация'!$B$8</f>
        <v>на 01.03.2010г.</v>
      </c>
      <c r="C8" s="58" t="str">
        <f>B8</f>
        <v>на 01.03.2010г.</v>
      </c>
      <c r="D8" s="202"/>
      <c r="E8" s="202"/>
      <c r="F8" s="204"/>
      <c r="G8" s="190"/>
      <c r="H8" s="190"/>
      <c r="I8" s="190"/>
      <c r="J8" s="195"/>
      <c r="K8" s="197"/>
      <c r="L8" s="197"/>
      <c r="M8" s="58" t="str">
        <f>'[1]реализация'!$M$8</f>
        <v>на 01.04.2010г.</v>
      </c>
      <c r="N8" s="197"/>
      <c r="O8" s="59" t="str">
        <f>M8</f>
        <v>на 01.04.2010г.</v>
      </c>
      <c r="P8" s="60" t="s">
        <v>72</v>
      </c>
      <c r="Q8" s="61" t="s">
        <v>73</v>
      </c>
      <c r="R8" s="61" t="s">
        <v>74</v>
      </c>
      <c r="S8" s="61" t="s">
        <v>75</v>
      </c>
      <c r="T8" s="61" t="s">
        <v>76</v>
      </c>
      <c r="U8" s="61" t="s">
        <v>77</v>
      </c>
      <c r="V8" s="61" t="s">
        <v>78</v>
      </c>
      <c r="W8" s="61" t="s">
        <v>79</v>
      </c>
      <c r="X8" s="61" t="s">
        <v>80</v>
      </c>
      <c r="Y8" s="61" t="s">
        <v>81</v>
      </c>
      <c r="Z8" s="61" t="s">
        <v>82</v>
      </c>
      <c r="AA8" s="62" t="s">
        <v>68</v>
      </c>
      <c r="AB8" s="63" t="s">
        <v>83</v>
      </c>
      <c r="AC8" s="192"/>
    </row>
    <row r="9" spans="1:29" ht="33" customHeight="1" thickBot="1">
      <c r="A9" s="200"/>
      <c r="B9" s="64" t="s">
        <v>84</v>
      </c>
      <c r="C9" s="65" t="str">
        <f>B9</f>
        <v>тыс.руб с НДС</v>
      </c>
      <c r="D9" s="65" t="s">
        <v>85</v>
      </c>
      <c r="E9" s="65" t="str">
        <f>C9</f>
        <v>тыс.руб с НДС</v>
      </c>
      <c r="F9" s="65" t="str">
        <f>E9</f>
        <v>тыс.руб с НДС</v>
      </c>
      <c r="G9" s="65" t="str">
        <f>F9</f>
        <v>тыс.руб с НДС</v>
      </c>
      <c r="H9" s="65" t="s">
        <v>86</v>
      </c>
      <c r="I9" s="65" t="s">
        <v>84</v>
      </c>
      <c r="J9" s="65" t="str">
        <f>F9</f>
        <v>тыс.руб с НДС</v>
      </c>
      <c r="K9" s="65" t="s">
        <v>86</v>
      </c>
      <c r="L9" s="66" t="s">
        <v>84</v>
      </c>
      <c r="M9" s="65" t="str">
        <f>F9</f>
        <v>тыс.руб с НДС</v>
      </c>
      <c r="N9" s="65" t="s">
        <v>84</v>
      </c>
      <c r="O9" s="67" t="str">
        <f>F9</f>
        <v>тыс.руб с НДС</v>
      </c>
      <c r="P9" s="68" t="s">
        <v>84</v>
      </c>
      <c r="Q9" s="65" t="s">
        <v>84</v>
      </c>
      <c r="R9" s="65" t="s">
        <v>84</v>
      </c>
      <c r="S9" s="65" t="s">
        <v>84</v>
      </c>
      <c r="T9" s="65" t="s">
        <v>84</v>
      </c>
      <c r="U9" s="65" t="s">
        <v>84</v>
      </c>
      <c r="V9" s="65" t="s">
        <v>84</v>
      </c>
      <c r="W9" s="65" t="s">
        <v>84</v>
      </c>
      <c r="X9" s="65" t="s">
        <v>84</v>
      </c>
      <c r="Y9" s="65" t="s">
        <v>84</v>
      </c>
      <c r="Z9" s="65" t="s">
        <v>84</v>
      </c>
      <c r="AA9" s="65" t="s">
        <v>84</v>
      </c>
      <c r="AB9" s="67" t="s">
        <v>84</v>
      </c>
      <c r="AC9" s="193"/>
    </row>
    <row r="10" spans="1:29" ht="12.75" customHeight="1">
      <c r="A10" s="69" t="s">
        <v>87</v>
      </c>
      <c r="B10" s="70">
        <f aca="true" t="shared" si="0" ref="B10:G10">B12+B28+B29+B35+B36+B37+B38</f>
        <v>568271.86716</v>
      </c>
      <c r="C10" s="70">
        <f t="shared" si="0"/>
        <v>174040</v>
      </c>
      <c r="D10" s="70">
        <f t="shared" si="0"/>
        <v>301454.04349999997</v>
      </c>
      <c r="E10" s="70">
        <f t="shared" si="0"/>
        <v>926607.587874551</v>
      </c>
      <c r="F10" s="70">
        <f t="shared" si="0"/>
        <v>1015972</v>
      </c>
      <c r="G10" s="70">
        <f t="shared" si="0"/>
        <v>145040</v>
      </c>
      <c r="H10" s="70">
        <f aca="true" t="shared" si="1" ref="H10:H42">IF(E10=0,0,F10/E10*100)</f>
        <v>109.64425645708695</v>
      </c>
      <c r="I10" s="71">
        <f>I12+I28+I29+I35+I36+I37+I38</f>
        <v>165978</v>
      </c>
      <c r="J10" s="71">
        <f>J12+J28+J29+J35+J36+J37+J38</f>
        <v>1036910</v>
      </c>
      <c r="K10" s="72">
        <f aca="true" t="shared" si="2" ref="K10:K42">IF(E10=0,0,J10/E10*100)</f>
        <v>111.90389692129116</v>
      </c>
      <c r="L10" s="70">
        <f>L12+L28+L29+L35+L36+L37+L38</f>
        <v>0</v>
      </c>
      <c r="M10" s="70">
        <f>M12+M28+M29+M35+M36+M37+M38</f>
        <v>478907.45503455086</v>
      </c>
      <c r="N10" s="70">
        <f>N12+N28+N29+N35+N36+N37+N38</f>
        <v>-89364.41212544913</v>
      </c>
      <c r="O10" s="73">
        <f>O12+O28+O29+O35+O36+O37+O38</f>
        <v>194978</v>
      </c>
      <c r="P10" s="74">
        <f aca="true" t="shared" si="3" ref="P10:AB10">P12+P28+P29+P35+P36+P37+P38</f>
        <v>311333</v>
      </c>
      <c r="Q10" s="75">
        <f t="shared" si="3"/>
        <v>159054</v>
      </c>
      <c r="R10" s="75">
        <f t="shared" si="3"/>
        <v>0</v>
      </c>
      <c r="S10" s="75">
        <f t="shared" si="3"/>
        <v>0</v>
      </c>
      <c r="T10" s="75">
        <f t="shared" si="3"/>
        <v>0</v>
      </c>
      <c r="U10" s="75">
        <f t="shared" si="3"/>
        <v>35467</v>
      </c>
      <c r="V10" s="75">
        <f t="shared" si="3"/>
        <v>0</v>
      </c>
      <c r="W10" s="75">
        <f t="shared" si="3"/>
        <v>35467</v>
      </c>
      <c r="X10" s="75">
        <f t="shared" si="3"/>
        <v>123587</v>
      </c>
      <c r="Y10" s="75">
        <f t="shared" si="3"/>
        <v>8506</v>
      </c>
      <c r="Z10" s="75">
        <f t="shared" si="3"/>
        <v>15</v>
      </c>
      <c r="AA10" s="75">
        <f t="shared" si="3"/>
        <v>0</v>
      </c>
      <c r="AB10" s="76">
        <f t="shared" si="3"/>
        <v>478908</v>
      </c>
      <c r="AC10" s="77">
        <f>AB10-M10</f>
        <v>0.5449654491385445</v>
      </c>
    </row>
    <row r="11" spans="1:29" ht="21.75">
      <c r="A11" s="78" t="s">
        <v>88</v>
      </c>
      <c r="B11" s="70">
        <f aca="true" t="shared" si="4" ref="B11:G11">B10-B43</f>
        <v>534076.86716</v>
      </c>
      <c r="C11" s="70">
        <f t="shared" si="4"/>
        <v>174034</v>
      </c>
      <c r="D11" s="70">
        <f t="shared" si="4"/>
        <v>300744.25249999994</v>
      </c>
      <c r="E11" s="70">
        <f t="shared" si="4"/>
        <v>924577.803617551</v>
      </c>
      <c r="F11" s="70">
        <f t="shared" si="4"/>
        <v>1013990.1496746</v>
      </c>
      <c r="G11" s="70">
        <f t="shared" si="4"/>
        <v>145034</v>
      </c>
      <c r="H11" s="70">
        <f t="shared" si="1"/>
        <v>109.67061351756549</v>
      </c>
      <c r="I11" s="70">
        <f>I10-I43</f>
        <v>165858</v>
      </c>
      <c r="J11" s="70">
        <f>J10-J43</f>
        <v>1034814.1496746</v>
      </c>
      <c r="K11" s="72">
        <f t="shared" si="2"/>
        <v>111.92288476164282</v>
      </c>
      <c r="L11" s="70">
        <f>L10-L43</f>
        <v>0</v>
      </c>
      <c r="M11" s="70">
        <f>M10-M43</f>
        <v>444664.52110295085</v>
      </c>
      <c r="N11" s="70">
        <f>N10-N43</f>
        <v>-89412.34605704913</v>
      </c>
      <c r="O11" s="73">
        <f>O10-O43</f>
        <v>194858</v>
      </c>
      <c r="P11" s="79">
        <f aca="true" t="shared" si="5" ref="P11:AB11">P10-P43</f>
        <v>309715</v>
      </c>
      <c r="Q11" s="70">
        <f t="shared" si="5"/>
        <v>126429</v>
      </c>
      <c r="R11" s="70">
        <f t="shared" si="5"/>
        <v>0</v>
      </c>
      <c r="S11" s="70">
        <f t="shared" si="5"/>
        <v>0</v>
      </c>
      <c r="T11" s="70">
        <f t="shared" si="5"/>
        <v>0</v>
      </c>
      <c r="U11" s="70">
        <f t="shared" si="5"/>
        <v>6793</v>
      </c>
      <c r="V11" s="70">
        <f t="shared" si="5"/>
        <v>0</v>
      </c>
      <c r="W11" s="70">
        <f t="shared" si="5"/>
        <v>6793</v>
      </c>
      <c r="X11" s="70">
        <f t="shared" si="5"/>
        <v>119636</v>
      </c>
      <c r="Y11" s="70">
        <f t="shared" si="5"/>
        <v>8506</v>
      </c>
      <c r="Z11" s="70">
        <f t="shared" si="5"/>
        <v>15</v>
      </c>
      <c r="AA11" s="70">
        <f t="shared" si="5"/>
        <v>0</v>
      </c>
      <c r="AB11" s="73">
        <f t="shared" si="5"/>
        <v>444665</v>
      </c>
      <c r="AC11" s="80">
        <f aca="true" t="shared" si="6" ref="AC11:AC74">AB11-M11</f>
        <v>0.478897049149964</v>
      </c>
    </row>
    <row r="12" spans="1:29" ht="12.75" customHeight="1">
      <c r="A12" s="81" t="s">
        <v>89</v>
      </c>
      <c r="B12" s="82">
        <f aca="true" t="shared" si="7" ref="B12:G12">B13+B19+B20+B21+B22+B23+B24+B25+B26+B27</f>
        <v>87881.86716</v>
      </c>
      <c r="C12" s="82">
        <f t="shared" si="7"/>
        <v>89345</v>
      </c>
      <c r="D12" s="82">
        <f t="shared" si="7"/>
        <v>82620.38999999998</v>
      </c>
      <c r="E12" s="82">
        <f t="shared" si="7"/>
        <v>227271.7838824</v>
      </c>
      <c r="F12" s="82">
        <f t="shared" si="7"/>
        <v>257684</v>
      </c>
      <c r="G12" s="82">
        <f t="shared" si="7"/>
        <v>86498</v>
      </c>
      <c r="H12" s="82">
        <f t="shared" si="1"/>
        <v>113.3814306369578</v>
      </c>
      <c r="I12" s="83">
        <f>I13+I19+I20+I21+I22+I23+I24+I25+I26+I27</f>
        <v>91158</v>
      </c>
      <c r="J12" s="83">
        <f>J13+J19+J20+J21+J22+J23+J24+J25+J26+J27</f>
        <v>262344</v>
      </c>
      <c r="K12" s="84">
        <f t="shared" si="2"/>
        <v>115.43183914803426</v>
      </c>
      <c r="L12" s="82">
        <f>L13+L19+L20+L21+L22+L23+L24+L25+L26+L27</f>
        <v>0</v>
      </c>
      <c r="M12" s="82">
        <f>M13+M19+M20+M21+M22+M23+M24+M25+M26+M27</f>
        <v>57469.6510424</v>
      </c>
      <c r="N12" s="82">
        <f>N13+N19+N20+N21+N22+N23+N24+N25+N26+N27</f>
        <v>-30412.216117599997</v>
      </c>
      <c r="O12" s="85">
        <f>O13+O19+O20+O21+O22+O23+O24+O25+O26+O27</f>
        <v>94005</v>
      </c>
      <c r="P12" s="86">
        <f aca="true" t="shared" si="8" ref="P12:AB12">P13+P19+P20+P21+P22+P23+P24+P25+P26+P27</f>
        <v>31612</v>
      </c>
      <c r="Q12" s="82">
        <f t="shared" si="8"/>
        <v>17540</v>
      </c>
      <c r="R12" s="82">
        <f t="shared" si="8"/>
        <v>0</v>
      </c>
      <c r="S12" s="82">
        <f t="shared" si="8"/>
        <v>0</v>
      </c>
      <c r="T12" s="82">
        <f t="shared" si="8"/>
        <v>0</v>
      </c>
      <c r="U12" s="82">
        <f t="shared" si="8"/>
        <v>815</v>
      </c>
      <c r="V12" s="82">
        <f t="shared" si="8"/>
        <v>0</v>
      </c>
      <c r="W12" s="82">
        <f t="shared" si="8"/>
        <v>815</v>
      </c>
      <c r="X12" s="82">
        <f t="shared" si="8"/>
        <v>16725</v>
      </c>
      <c r="Y12" s="82">
        <f t="shared" si="8"/>
        <v>8306</v>
      </c>
      <c r="Z12" s="82">
        <f t="shared" si="8"/>
        <v>15</v>
      </c>
      <c r="AA12" s="82">
        <f t="shared" si="8"/>
        <v>0</v>
      </c>
      <c r="AB12" s="85">
        <f t="shared" si="8"/>
        <v>57473</v>
      </c>
      <c r="AC12" s="80">
        <f t="shared" si="6"/>
        <v>3.3489575999992667</v>
      </c>
    </row>
    <row r="13" spans="1:29" ht="12.75" customHeight="1">
      <c r="A13" s="81" t="s">
        <v>90</v>
      </c>
      <c r="B13" s="87">
        <f aca="true" t="shared" si="9" ref="B13:G13">SUM(B14:B18)</f>
        <v>72.86716</v>
      </c>
      <c r="C13" s="87">
        <f t="shared" si="9"/>
        <v>642</v>
      </c>
      <c r="D13" s="87">
        <f t="shared" si="9"/>
        <v>248.16299999999998</v>
      </c>
      <c r="E13" s="87">
        <f t="shared" si="9"/>
        <v>1111.8145731999998</v>
      </c>
      <c r="F13" s="87">
        <f t="shared" si="9"/>
        <v>1142</v>
      </c>
      <c r="G13" s="87">
        <f t="shared" si="9"/>
        <v>494</v>
      </c>
      <c r="H13" s="87">
        <f t="shared" si="1"/>
        <v>102.71496952168214</v>
      </c>
      <c r="I13" s="88">
        <f>SUM(I14:I18)</f>
        <v>1059</v>
      </c>
      <c r="J13" s="88">
        <f>SUM(J14:J18)</f>
        <v>1707</v>
      </c>
      <c r="K13" s="84">
        <f t="shared" si="2"/>
        <v>153.53279594878404</v>
      </c>
      <c r="L13" s="87">
        <f>SUM(L14:L18)</f>
        <v>0</v>
      </c>
      <c r="M13" s="87">
        <f>SUM(M14:M18)</f>
        <v>42.681733199999925</v>
      </c>
      <c r="N13" s="87">
        <f>SUM(N14:N18)</f>
        <v>-30.185426800000073</v>
      </c>
      <c r="O13" s="89">
        <f>SUM(O14:O18)</f>
        <v>1207</v>
      </c>
      <c r="P13" s="90">
        <f aca="true" t="shared" si="10" ref="P13:AB13">SUM(P14:P18)</f>
        <v>43</v>
      </c>
      <c r="Q13" s="87">
        <f t="shared" si="10"/>
        <v>0</v>
      </c>
      <c r="R13" s="87">
        <f t="shared" si="10"/>
        <v>0</v>
      </c>
      <c r="S13" s="87">
        <f t="shared" si="10"/>
        <v>0</v>
      </c>
      <c r="T13" s="87">
        <f t="shared" si="10"/>
        <v>0</v>
      </c>
      <c r="U13" s="87">
        <f t="shared" si="10"/>
        <v>0</v>
      </c>
      <c r="V13" s="87">
        <f t="shared" si="10"/>
        <v>0</v>
      </c>
      <c r="W13" s="87">
        <f t="shared" si="10"/>
        <v>0</v>
      </c>
      <c r="X13" s="87">
        <f t="shared" si="10"/>
        <v>0</v>
      </c>
      <c r="Y13" s="87">
        <f t="shared" si="10"/>
        <v>0</v>
      </c>
      <c r="Z13" s="87">
        <f t="shared" si="10"/>
        <v>0</v>
      </c>
      <c r="AA13" s="87">
        <f t="shared" si="10"/>
        <v>0</v>
      </c>
      <c r="AB13" s="89">
        <f t="shared" si="10"/>
        <v>43</v>
      </c>
      <c r="AC13" s="80">
        <f t="shared" si="6"/>
        <v>0.31826680000007457</v>
      </c>
    </row>
    <row r="14" spans="1:29" ht="12.75" customHeight="1">
      <c r="A14" s="81" t="s">
        <v>91</v>
      </c>
      <c r="B14" s="91">
        <f aca="true" t="shared" si="11" ref="B14:G28">B93+B172+B251+B330+B409+B488+B567+B646</f>
        <v>0</v>
      </c>
      <c r="C14" s="91">
        <f t="shared" si="11"/>
        <v>617</v>
      </c>
      <c r="D14" s="87">
        <f t="shared" si="11"/>
        <v>121.432</v>
      </c>
      <c r="E14" s="87">
        <f t="shared" si="11"/>
        <v>565.5630732</v>
      </c>
      <c r="F14" s="91">
        <f t="shared" si="11"/>
        <v>566</v>
      </c>
      <c r="G14" s="91">
        <f t="shared" si="11"/>
        <v>469</v>
      </c>
      <c r="H14" s="87">
        <f t="shared" si="1"/>
        <v>100.07725518526658</v>
      </c>
      <c r="I14" s="92">
        <f aca="true" t="shared" si="12" ref="I14:I28">I93+I172+I251+I330+I409+I488+I567+I646</f>
        <v>939</v>
      </c>
      <c r="J14" s="88">
        <f aca="true" t="shared" si="13" ref="J14:J28">F14-G14+I14</f>
        <v>1036</v>
      </c>
      <c r="K14" s="84">
        <f t="shared" si="2"/>
        <v>183.1802762755056</v>
      </c>
      <c r="L14" s="91">
        <f aca="true" t="shared" si="14" ref="L14:L28">L93+L172+L251+L330+L409+L488+L567+L646</f>
        <v>0</v>
      </c>
      <c r="M14" s="87">
        <f aca="true" t="shared" si="15" ref="M14:M28">B14+E14-F14-L14</f>
        <v>-0.4369268000000375</v>
      </c>
      <c r="N14" s="93">
        <f aca="true" t="shared" si="16" ref="N14:N28">M14-B14</f>
        <v>-0.4369268000000375</v>
      </c>
      <c r="O14" s="89">
        <f aca="true" t="shared" si="17" ref="O14:O28">C14-G14+I14</f>
        <v>1087</v>
      </c>
      <c r="P14" s="91">
        <f aca="true" t="shared" si="18" ref="P14:P28">P93+P172+P251+P330+P409+P488+P567+P646</f>
        <v>0</v>
      </c>
      <c r="Q14" s="88">
        <f aca="true" t="shared" si="19" ref="Q14:Q27">R14+U14+X14</f>
        <v>0</v>
      </c>
      <c r="R14" s="88">
        <f aca="true" t="shared" si="20" ref="R14:R27">SUM(S14:T14)</f>
        <v>0</v>
      </c>
      <c r="S14" s="91">
        <f aca="true" t="shared" si="21" ref="S14:T28">S93+S172+S251+S330+S409+S488+S567+S646</f>
        <v>0</v>
      </c>
      <c r="T14" s="91">
        <f t="shared" si="21"/>
        <v>0</v>
      </c>
      <c r="U14" s="94">
        <f aca="true" t="shared" si="22" ref="U14:U27">SUM(V14:W14)</f>
        <v>0</v>
      </c>
      <c r="V14" s="91">
        <f aca="true" t="shared" si="23" ref="V14:AA28">V93+V172+V251+V330+V409+V488+V567+V646</f>
        <v>0</v>
      </c>
      <c r="W14" s="91">
        <f t="shared" si="23"/>
        <v>0</v>
      </c>
      <c r="X14" s="91">
        <f t="shared" si="23"/>
        <v>0</v>
      </c>
      <c r="Y14" s="91">
        <f t="shared" si="23"/>
        <v>0</v>
      </c>
      <c r="Z14" s="91">
        <f t="shared" si="23"/>
        <v>0</v>
      </c>
      <c r="AA14" s="91">
        <f t="shared" si="23"/>
        <v>0</v>
      </c>
      <c r="AB14" s="95">
        <f aca="true" t="shared" si="24" ref="AB14:AB41">P14+Q14+Y14+Z14-AA14</f>
        <v>0</v>
      </c>
      <c r="AC14" s="80">
        <f t="shared" si="6"/>
        <v>0.4369268000000375</v>
      </c>
    </row>
    <row r="15" spans="1:29" ht="12.75" customHeight="1">
      <c r="A15" s="81" t="s">
        <v>92</v>
      </c>
      <c r="B15" s="91">
        <f t="shared" si="11"/>
        <v>4</v>
      </c>
      <c r="C15" s="91">
        <f t="shared" si="11"/>
        <v>11</v>
      </c>
      <c r="D15" s="87">
        <f t="shared" si="11"/>
        <v>5.622</v>
      </c>
      <c r="E15" s="87">
        <f t="shared" si="11"/>
        <v>22.882559999999998</v>
      </c>
      <c r="F15" s="91">
        <f t="shared" si="11"/>
        <v>27</v>
      </c>
      <c r="G15" s="91">
        <f t="shared" si="11"/>
        <v>11</v>
      </c>
      <c r="H15" s="87">
        <f t="shared" si="1"/>
        <v>117.99379090451419</v>
      </c>
      <c r="I15" s="92">
        <f t="shared" si="12"/>
        <v>21</v>
      </c>
      <c r="J15" s="88">
        <f t="shared" si="13"/>
        <v>37</v>
      </c>
      <c r="K15" s="84">
        <f t="shared" si="2"/>
        <v>161.69519494322316</v>
      </c>
      <c r="L15" s="91">
        <f t="shared" si="14"/>
        <v>0</v>
      </c>
      <c r="M15" s="87">
        <f t="shared" si="15"/>
        <v>-0.11744000000000199</v>
      </c>
      <c r="N15" s="93">
        <f t="shared" si="16"/>
        <v>-4.117440000000002</v>
      </c>
      <c r="O15" s="89">
        <f t="shared" si="17"/>
        <v>21</v>
      </c>
      <c r="P15" s="91">
        <f t="shared" si="18"/>
        <v>0</v>
      </c>
      <c r="Q15" s="88">
        <f t="shared" si="19"/>
        <v>0</v>
      </c>
      <c r="R15" s="88">
        <f t="shared" si="20"/>
        <v>0</v>
      </c>
      <c r="S15" s="91">
        <f t="shared" si="21"/>
        <v>0</v>
      </c>
      <c r="T15" s="91">
        <f t="shared" si="21"/>
        <v>0</v>
      </c>
      <c r="U15" s="94">
        <f t="shared" si="22"/>
        <v>0</v>
      </c>
      <c r="V15" s="91">
        <f t="shared" si="23"/>
        <v>0</v>
      </c>
      <c r="W15" s="91">
        <f t="shared" si="23"/>
        <v>0</v>
      </c>
      <c r="X15" s="91">
        <f t="shared" si="23"/>
        <v>0</v>
      </c>
      <c r="Y15" s="91">
        <f t="shared" si="23"/>
        <v>0</v>
      </c>
      <c r="Z15" s="91">
        <f t="shared" si="23"/>
        <v>0</v>
      </c>
      <c r="AA15" s="91">
        <f t="shared" si="23"/>
        <v>0</v>
      </c>
      <c r="AB15" s="95">
        <f t="shared" si="24"/>
        <v>0</v>
      </c>
      <c r="AC15" s="80">
        <f t="shared" si="6"/>
        <v>0.11744000000000199</v>
      </c>
    </row>
    <row r="16" spans="1:29" ht="12.75" customHeight="1">
      <c r="A16" s="81" t="s">
        <v>93</v>
      </c>
      <c r="B16" s="91">
        <f t="shared" si="11"/>
        <v>68.86716</v>
      </c>
      <c r="C16" s="91">
        <f t="shared" si="11"/>
        <v>13</v>
      </c>
      <c r="D16" s="87">
        <f t="shared" si="11"/>
        <v>26.049999999999997</v>
      </c>
      <c r="E16" s="87">
        <f t="shared" si="11"/>
        <v>107.78237999999999</v>
      </c>
      <c r="F16" s="91">
        <f t="shared" si="11"/>
        <v>134</v>
      </c>
      <c r="G16" s="91">
        <f t="shared" si="11"/>
        <v>13</v>
      </c>
      <c r="H16" s="87">
        <f t="shared" si="1"/>
        <v>124.32458811913413</v>
      </c>
      <c r="I16" s="92">
        <f t="shared" si="12"/>
        <v>14</v>
      </c>
      <c r="J16" s="88">
        <f t="shared" si="13"/>
        <v>135</v>
      </c>
      <c r="K16" s="84">
        <f t="shared" si="2"/>
        <v>125.25238355285902</v>
      </c>
      <c r="L16" s="91">
        <f t="shared" si="14"/>
        <v>0</v>
      </c>
      <c r="M16" s="87">
        <f t="shared" si="15"/>
        <v>42.64954</v>
      </c>
      <c r="N16" s="93">
        <f t="shared" si="16"/>
        <v>-26.217619999999997</v>
      </c>
      <c r="O16" s="89">
        <f t="shared" si="17"/>
        <v>14</v>
      </c>
      <c r="P16" s="91">
        <f t="shared" si="18"/>
        <v>43</v>
      </c>
      <c r="Q16" s="88">
        <f t="shared" si="19"/>
        <v>0</v>
      </c>
      <c r="R16" s="88">
        <f t="shared" si="20"/>
        <v>0</v>
      </c>
      <c r="S16" s="91">
        <f t="shared" si="21"/>
        <v>0</v>
      </c>
      <c r="T16" s="91">
        <f t="shared" si="21"/>
        <v>0</v>
      </c>
      <c r="U16" s="94">
        <f t="shared" si="22"/>
        <v>0</v>
      </c>
      <c r="V16" s="91">
        <f t="shared" si="23"/>
        <v>0</v>
      </c>
      <c r="W16" s="91">
        <f t="shared" si="23"/>
        <v>0</v>
      </c>
      <c r="X16" s="91">
        <f t="shared" si="23"/>
        <v>0</v>
      </c>
      <c r="Y16" s="91">
        <f t="shared" si="23"/>
        <v>0</v>
      </c>
      <c r="Z16" s="91">
        <f t="shared" si="23"/>
        <v>0</v>
      </c>
      <c r="AA16" s="91">
        <f t="shared" si="23"/>
        <v>0</v>
      </c>
      <c r="AB16" s="95">
        <f t="shared" si="24"/>
        <v>43</v>
      </c>
      <c r="AC16" s="80">
        <f t="shared" si="6"/>
        <v>0.3504599999999982</v>
      </c>
    </row>
    <row r="17" spans="1:29" ht="12.75" customHeight="1">
      <c r="A17" s="81" t="s">
        <v>94</v>
      </c>
      <c r="B17" s="91">
        <f t="shared" si="11"/>
        <v>0</v>
      </c>
      <c r="C17" s="91">
        <f t="shared" si="11"/>
        <v>0</v>
      </c>
      <c r="D17" s="87">
        <f t="shared" si="11"/>
        <v>0</v>
      </c>
      <c r="E17" s="87">
        <f t="shared" si="11"/>
        <v>0</v>
      </c>
      <c r="F17" s="91">
        <f t="shared" si="11"/>
        <v>0</v>
      </c>
      <c r="G17" s="91">
        <f t="shared" si="11"/>
        <v>0</v>
      </c>
      <c r="H17" s="87">
        <f t="shared" si="1"/>
        <v>0</v>
      </c>
      <c r="I17" s="92">
        <f t="shared" si="12"/>
        <v>0</v>
      </c>
      <c r="J17" s="88">
        <f t="shared" si="13"/>
        <v>0</v>
      </c>
      <c r="K17" s="84">
        <f t="shared" si="2"/>
        <v>0</v>
      </c>
      <c r="L17" s="91">
        <f t="shared" si="14"/>
        <v>0</v>
      </c>
      <c r="M17" s="87">
        <f t="shared" si="15"/>
        <v>0</v>
      </c>
      <c r="N17" s="93">
        <f t="shared" si="16"/>
        <v>0</v>
      </c>
      <c r="O17" s="89">
        <f t="shared" si="17"/>
        <v>0</v>
      </c>
      <c r="P17" s="91">
        <f t="shared" si="18"/>
        <v>0</v>
      </c>
      <c r="Q17" s="88">
        <f t="shared" si="19"/>
        <v>0</v>
      </c>
      <c r="R17" s="88">
        <f t="shared" si="20"/>
        <v>0</v>
      </c>
      <c r="S17" s="91">
        <f t="shared" si="21"/>
        <v>0</v>
      </c>
      <c r="T17" s="91">
        <f t="shared" si="21"/>
        <v>0</v>
      </c>
      <c r="U17" s="94">
        <f t="shared" si="22"/>
        <v>0</v>
      </c>
      <c r="V17" s="91">
        <f t="shared" si="23"/>
        <v>0</v>
      </c>
      <c r="W17" s="91">
        <f t="shared" si="23"/>
        <v>0</v>
      </c>
      <c r="X17" s="91">
        <f t="shared" si="23"/>
        <v>0</v>
      </c>
      <c r="Y17" s="91">
        <f t="shared" si="23"/>
        <v>0</v>
      </c>
      <c r="Z17" s="91">
        <f t="shared" si="23"/>
        <v>0</v>
      </c>
      <c r="AA17" s="91">
        <f t="shared" si="23"/>
        <v>0</v>
      </c>
      <c r="AB17" s="95">
        <f t="shared" si="24"/>
        <v>0</v>
      </c>
      <c r="AC17" s="80">
        <f t="shared" si="6"/>
        <v>0</v>
      </c>
    </row>
    <row r="18" spans="1:29" ht="12.75" customHeight="1">
      <c r="A18" s="81" t="s">
        <v>95</v>
      </c>
      <c r="B18" s="91">
        <f t="shared" si="11"/>
        <v>0</v>
      </c>
      <c r="C18" s="91">
        <f t="shared" si="11"/>
        <v>1</v>
      </c>
      <c r="D18" s="87">
        <f t="shared" si="11"/>
        <v>95.059</v>
      </c>
      <c r="E18" s="87">
        <f t="shared" si="11"/>
        <v>415.58655999999996</v>
      </c>
      <c r="F18" s="91">
        <f t="shared" si="11"/>
        <v>415</v>
      </c>
      <c r="G18" s="91">
        <f t="shared" si="11"/>
        <v>1</v>
      </c>
      <c r="H18" s="87">
        <f t="shared" si="1"/>
        <v>99.85885972828382</v>
      </c>
      <c r="I18" s="92">
        <f t="shared" si="12"/>
        <v>85</v>
      </c>
      <c r="J18" s="88">
        <f t="shared" si="13"/>
        <v>499</v>
      </c>
      <c r="K18" s="84">
        <f t="shared" si="2"/>
        <v>120.07125543232198</v>
      </c>
      <c r="L18" s="91">
        <f t="shared" si="14"/>
        <v>0</v>
      </c>
      <c r="M18" s="87">
        <f t="shared" si="15"/>
        <v>0.5865599999999631</v>
      </c>
      <c r="N18" s="93">
        <f t="shared" si="16"/>
        <v>0.5865599999999631</v>
      </c>
      <c r="O18" s="89">
        <f t="shared" si="17"/>
        <v>85</v>
      </c>
      <c r="P18" s="91">
        <f t="shared" si="18"/>
        <v>0</v>
      </c>
      <c r="Q18" s="88">
        <f t="shared" si="19"/>
        <v>0</v>
      </c>
      <c r="R18" s="88">
        <f t="shared" si="20"/>
        <v>0</v>
      </c>
      <c r="S18" s="91">
        <f t="shared" si="21"/>
        <v>0</v>
      </c>
      <c r="T18" s="91">
        <f t="shared" si="21"/>
        <v>0</v>
      </c>
      <c r="U18" s="94">
        <f t="shared" si="22"/>
        <v>0</v>
      </c>
      <c r="V18" s="91">
        <f t="shared" si="23"/>
        <v>0</v>
      </c>
      <c r="W18" s="91">
        <f t="shared" si="23"/>
        <v>0</v>
      </c>
      <c r="X18" s="91">
        <f t="shared" si="23"/>
        <v>0</v>
      </c>
      <c r="Y18" s="91">
        <f t="shared" si="23"/>
        <v>0</v>
      </c>
      <c r="Z18" s="91">
        <f t="shared" si="23"/>
        <v>0</v>
      </c>
      <c r="AA18" s="91">
        <f t="shared" si="23"/>
        <v>0</v>
      </c>
      <c r="AB18" s="95">
        <f t="shared" si="24"/>
        <v>0</v>
      </c>
      <c r="AC18" s="80">
        <f t="shared" si="6"/>
        <v>-0.5865599999999631</v>
      </c>
    </row>
    <row r="19" spans="1:29" ht="12.75" customHeight="1">
      <c r="A19" s="81" t="s">
        <v>96</v>
      </c>
      <c r="B19" s="91">
        <f t="shared" si="11"/>
        <v>46</v>
      </c>
      <c r="C19" s="91">
        <f t="shared" si="11"/>
        <v>3</v>
      </c>
      <c r="D19" s="87">
        <f t="shared" si="11"/>
        <v>29.927999999999997</v>
      </c>
      <c r="E19" s="87">
        <f t="shared" si="11"/>
        <v>130.84194</v>
      </c>
      <c r="F19" s="91">
        <f t="shared" si="11"/>
        <v>132</v>
      </c>
      <c r="G19" s="91">
        <f t="shared" si="11"/>
        <v>3</v>
      </c>
      <c r="H19" s="87">
        <f t="shared" si="1"/>
        <v>100.88508317745823</v>
      </c>
      <c r="I19" s="92">
        <f t="shared" si="12"/>
        <v>4</v>
      </c>
      <c r="J19" s="88">
        <f t="shared" si="13"/>
        <v>133</v>
      </c>
      <c r="K19" s="84">
        <f t="shared" si="2"/>
        <v>101.6493641106208</v>
      </c>
      <c r="L19" s="91">
        <f t="shared" si="14"/>
        <v>0</v>
      </c>
      <c r="M19" s="87">
        <f t="shared" si="15"/>
        <v>44.841939999999994</v>
      </c>
      <c r="N19" s="93">
        <f t="shared" si="16"/>
        <v>-1.158060000000006</v>
      </c>
      <c r="O19" s="89">
        <f t="shared" si="17"/>
        <v>4</v>
      </c>
      <c r="P19" s="91">
        <f t="shared" si="18"/>
        <v>45</v>
      </c>
      <c r="Q19" s="88">
        <f t="shared" si="19"/>
        <v>0</v>
      </c>
      <c r="R19" s="88">
        <f t="shared" si="20"/>
        <v>0</v>
      </c>
      <c r="S19" s="91">
        <f t="shared" si="21"/>
        <v>0</v>
      </c>
      <c r="T19" s="91">
        <f t="shared" si="21"/>
        <v>0</v>
      </c>
      <c r="U19" s="94">
        <f t="shared" si="22"/>
        <v>0</v>
      </c>
      <c r="V19" s="91">
        <f t="shared" si="23"/>
        <v>0</v>
      </c>
      <c r="W19" s="91">
        <f t="shared" si="23"/>
        <v>0</v>
      </c>
      <c r="X19" s="91">
        <f t="shared" si="23"/>
        <v>0</v>
      </c>
      <c r="Y19" s="91">
        <f t="shared" si="23"/>
        <v>0</v>
      </c>
      <c r="Z19" s="91">
        <f t="shared" si="23"/>
        <v>0</v>
      </c>
      <c r="AA19" s="91">
        <f t="shared" si="23"/>
        <v>0</v>
      </c>
      <c r="AB19" s="95">
        <f t="shared" si="24"/>
        <v>45</v>
      </c>
      <c r="AC19" s="80">
        <f t="shared" si="6"/>
        <v>0.15806000000000608</v>
      </c>
    </row>
    <row r="20" spans="1:29" ht="12.75" customHeight="1">
      <c r="A20" s="81" t="s">
        <v>97</v>
      </c>
      <c r="B20" s="91">
        <f t="shared" si="11"/>
        <v>0</v>
      </c>
      <c r="C20" s="91">
        <f t="shared" si="11"/>
        <v>12</v>
      </c>
      <c r="D20" s="87">
        <f t="shared" si="11"/>
        <v>15.96</v>
      </c>
      <c r="E20" s="87">
        <f t="shared" si="11"/>
        <v>53.07993999999999</v>
      </c>
      <c r="F20" s="91">
        <f t="shared" si="11"/>
        <v>53</v>
      </c>
      <c r="G20" s="91">
        <f t="shared" si="11"/>
        <v>12</v>
      </c>
      <c r="H20" s="87">
        <f t="shared" si="1"/>
        <v>99.84939696616087</v>
      </c>
      <c r="I20" s="92">
        <f t="shared" si="12"/>
        <v>19</v>
      </c>
      <c r="J20" s="88">
        <f t="shared" si="13"/>
        <v>60</v>
      </c>
      <c r="K20" s="84">
        <f t="shared" si="2"/>
        <v>113.0370531692387</v>
      </c>
      <c r="L20" s="91">
        <f t="shared" si="14"/>
        <v>0</v>
      </c>
      <c r="M20" s="87">
        <f t="shared" si="15"/>
        <v>0.07993999999999346</v>
      </c>
      <c r="N20" s="93">
        <f t="shared" si="16"/>
        <v>0.07993999999999346</v>
      </c>
      <c r="O20" s="89">
        <f t="shared" si="17"/>
        <v>19</v>
      </c>
      <c r="P20" s="91">
        <f t="shared" si="18"/>
        <v>0</v>
      </c>
      <c r="Q20" s="88">
        <f t="shared" si="19"/>
        <v>0</v>
      </c>
      <c r="R20" s="88">
        <f t="shared" si="20"/>
        <v>0</v>
      </c>
      <c r="S20" s="91">
        <f t="shared" si="21"/>
        <v>0</v>
      </c>
      <c r="T20" s="91">
        <f t="shared" si="21"/>
        <v>0</v>
      </c>
      <c r="U20" s="94">
        <f t="shared" si="22"/>
        <v>0</v>
      </c>
      <c r="V20" s="91">
        <f t="shared" si="23"/>
        <v>0</v>
      </c>
      <c r="W20" s="91">
        <f t="shared" si="23"/>
        <v>0</v>
      </c>
      <c r="X20" s="91">
        <f t="shared" si="23"/>
        <v>0</v>
      </c>
      <c r="Y20" s="91">
        <f t="shared" si="23"/>
        <v>0</v>
      </c>
      <c r="Z20" s="91">
        <f t="shared" si="23"/>
        <v>0</v>
      </c>
      <c r="AA20" s="91">
        <f t="shared" si="23"/>
        <v>0</v>
      </c>
      <c r="AB20" s="95">
        <f t="shared" si="24"/>
        <v>0</v>
      </c>
      <c r="AC20" s="80">
        <f t="shared" si="6"/>
        <v>-0.07993999999999346</v>
      </c>
    </row>
    <row r="21" spans="1:29" ht="12.75" customHeight="1">
      <c r="A21" s="81" t="s">
        <v>98</v>
      </c>
      <c r="B21" s="91">
        <f t="shared" si="11"/>
        <v>2361</v>
      </c>
      <c r="C21" s="91">
        <f t="shared" si="11"/>
        <v>71528</v>
      </c>
      <c r="D21" s="87">
        <f t="shared" si="11"/>
        <v>42067.172999999995</v>
      </c>
      <c r="E21" s="87">
        <f t="shared" si="11"/>
        <v>90828.5430054</v>
      </c>
      <c r="F21" s="91">
        <f t="shared" si="11"/>
        <v>91191</v>
      </c>
      <c r="G21" s="91">
        <f t="shared" si="11"/>
        <v>71463</v>
      </c>
      <c r="H21" s="87">
        <f t="shared" si="1"/>
        <v>100.39905626866485</v>
      </c>
      <c r="I21" s="92">
        <f t="shared" si="12"/>
        <v>71411</v>
      </c>
      <c r="J21" s="88">
        <f t="shared" si="13"/>
        <v>91139</v>
      </c>
      <c r="K21" s="84">
        <f t="shared" si="2"/>
        <v>100.34180554297953</v>
      </c>
      <c r="L21" s="91">
        <f t="shared" si="14"/>
        <v>0</v>
      </c>
      <c r="M21" s="87">
        <f t="shared" si="15"/>
        <v>1998.5430054000026</v>
      </c>
      <c r="N21" s="93">
        <f t="shared" si="16"/>
        <v>-362.4569945999974</v>
      </c>
      <c r="O21" s="89">
        <f t="shared" si="17"/>
        <v>71476</v>
      </c>
      <c r="P21" s="91">
        <f t="shared" si="18"/>
        <v>1988</v>
      </c>
      <c r="Q21" s="88">
        <f t="shared" si="19"/>
        <v>10</v>
      </c>
      <c r="R21" s="88">
        <f t="shared" si="20"/>
        <v>0</v>
      </c>
      <c r="S21" s="91">
        <f t="shared" si="21"/>
        <v>0</v>
      </c>
      <c r="T21" s="91">
        <f t="shared" si="21"/>
        <v>0</v>
      </c>
      <c r="U21" s="94">
        <f t="shared" si="22"/>
        <v>0</v>
      </c>
      <c r="V21" s="91">
        <f t="shared" si="23"/>
        <v>0</v>
      </c>
      <c r="W21" s="91">
        <f t="shared" si="23"/>
        <v>0</v>
      </c>
      <c r="X21" s="91">
        <f t="shared" si="23"/>
        <v>10</v>
      </c>
      <c r="Y21" s="91">
        <f t="shared" si="23"/>
        <v>0</v>
      </c>
      <c r="Z21" s="91">
        <f t="shared" si="23"/>
        <v>0</v>
      </c>
      <c r="AA21" s="91">
        <f t="shared" si="23"/>
        <v>0</v>
      </c>
      <c r="AB21" s="95">
        <f t="shared" si="24"/>
        <v>1998</v>
      </c>
      <c r="AC21" s="80">
        <f t="shared" si="6"/>
        <v>-0.5430054000025848</v>
      </c>
    </row>
    <row r="22" spans="1:29" ht="12.75" customHeight="1">
      <c r="A22" s="81" t="s">
        <v>99</v>
      </c>
      <c r="B22" s="91">
        <f t="shared" si="11"/>
        <v>15046</v>
      </c>
      <c r="C22" s="91">
        <f t="shared" si="11"/>
        <v>1121</v>
      </c>
      <c r="D22" s="87">
        <f t="shared" si="11"/>
        <v>5458.630999999999</v>
      </c>
      <c r="E22" s="87">
        <f t="shared" si="11"/>
        <v>17635.6206278</v>
      </c>
      <c r="F22" s="96">
        <f t="shared" si="11"/>
        <v>17865</v>
      </c>
      <c r="G22" s="96">
        <f t="shared" si="11"/>
        <v>1065</v>
      </c>
      <c r="H22" s="87">
        <f t="shared" si="1"/>
        <v>101.30065948367259</v>
      </c>
      <c r="I22" s="97">
        <f t="shared" si="12"/>
        <v>898</v>
      </c>
      <c r="J22" s="88">
        <f t="shared" si="13"/>
        <v>17698</v>
      </c>
      <c r="K22" s="84">
        <f t="shared" si="2"/>
        <v>100.35371237291002</v>
      </c>
      <c r="L22" s="91">
        <f t="shared" si="14"/>
        <v>0</v>
      </c>
      <c r="M22" s="87">
        <f t="shared" si="15"/>
        <v>14816.620627799999</v>
      </c>
      <c r="N22" s="93">
        <f t="shared" si="16"/>
        <v>-229.37937220000094</v>
      </c>
      <c r="O22" s="89">
        <f t="shared" si="17"/>
        <v>954</v>
      </c>
      <c r="P22" s="91">
        <f t="shared" si="18"/>
        <v>2048</v>
      </c>
      <c r="Q22" s="88">
        <f t="shared" si="19"/>
        <v>9569</v>
      </c>
      <c r="R22" s="88">
        <f t="shared" si="20"/>
        <v>0</v>
      </c>
      <c r="S22" s="91">
        <f t="shared" si="21"/>
        <v>0</v>
      </c>
      <c r="T22" s="91">
        <f t="shared" si="21"/>
        <v>0</v>
      </c>
      <c r="U22" s="94">
        <f t="shared" si="22"/>
        <v>0</v>
      </c>
      <c r="V22" s="91">
        <f t="shared" si="23"/>
        <v>0</v>
      </c>
      <c r="W22" s="91">
        <f t="shared" si="23"/>
        <v>0</v>
      </c>
      <c r="X22" s="91">
        <f t="shared" si="23"/>
        <v>9569</v>
      </c>
      <c r="Y22" s="91">
        <f t="shared" si="23"/>
        <v>3200</v>
      </c>
      <c r="Z22" s="91">
        <f t="shared" si="23"/>
        <v>0</v>
      </c>
      <c r="AA22" s="91">
        <f t="shared" si="23"/>
        <v>0</v>
      </c>
      <c r="AB22" s="95">
        <f t="shared" si="24"/>
        <v>14817</v>
      </c>
      <c r="AC22" s="80">
        <f t="shared" si="6"/>
        <v>0.37937220000094385</v>
      </c>
    </row>
    <row r="23" spans="1:29" ht="12.75" customHeight="1">
      <c r="A23" s="81" t="s">
        <v>100</v>
      </c>
      <c r="B23" s="91">
        <f t="shared" si="11"/>
        <v>2118</v>
      </c>
      <c r="C23" s="91">
        <f t="shared" si="11"/>
        <v>178</v>
      </c>
      <c r="D23" s="87">
        <f t="shared" si="11"/>
        <v>1693.2489999999998</v>
      </c>
      <c r="E23" s="87">
        <f t="shared" si="11"/>
        <v>6385.1561268000005</v>
      </c>
      <c r="F23" s="96">
        <f t="shared" si="11"/>
        <v>6568</v>
      </c>
      <c r="G23" s="96">
        <f t="shared" si="11"/>
        <v>137</v>
      </c>
      <c r="H23" s="87">
        <f t="shared" si="1"/>
        <v>102.86357717131709</v>
      </c>
      <c r="I23" s="97">
        <f t="shared" si="12"/>
        <v>526</v>
      </c>
      <c r="J23" s="88">
        <f t="shared" si="13"/>
        <v>6957</v>
      </c>
      <c r="K23" s="84">
        <f t="shared" si="2"/>
        <v>108.95583227479493</v>
      </c>
      <c r="L23" s="91">
        <f t="shared" si="14"/>
        <v>0</v>
      </c>
      <c r="M23" s="87">
        <f t="shared" si="15"/>
        <v>1935.1561268000005</v>
      </c>
      <c r="N23" s="93">
        <f t="shared" si="16"/>
        <v>-182.8438731999995</v>
      </c>
      <c r="O23" s="89">
        <f t="shared" si="17"/>
        <v>567</v>
      </c>
      <c r="P23" s="91">
        <f t="shared" si="18"/>
        <v>1915</v>
      </c>
      <c r="Q23" s="88">
        <f t="shared" si="19"/>
        <v>20</v>
      </c>
      <c r="R23" s="88">
        <f t="shared" si="20"/>
        <v>0</v>
      </c>
      <c r="S23" s="91">
        <f t="shared" si="21"/>
        <v>0</v>
      </c>
      <c r="T23" s="91">
        <f t="shared" si="21"/>
        <v>0</v>
      </c>
      <c r="U23" s="94">
        <f t="shared" si="22"/>
        <v>0</v>
      </c>
      <c r="V23" s="91">
        <f t="shared" si="23"/>
        <v>0</v>
      </c>
      <c r="W23" s="91">
        <f t="shared" si="23"/>
        <v>0</v>
      </c>
      <c r="X23" s="91">
        <f t="shared" si="23"/>
        <v>20</v>
      </c>
      <c r="Y23" s="91">
        <f t="shared" si="23"/>
        <v>0</v>
      </c>
      <c r="Z23" s="91">
        <f t="shared" si="23"/>
        <v>0</v>
      </c>
      <c r="AA23" s="91">
        <f t="shared" si="23"/>
        <v>0</v>
      </c>
      <c r="AB23" s="95">
        <f t="shared" si="24"/>
        <v>1935</v>
      </c>
      <c r="AC23" s="80">
        <f t="shared" si="6"/>
        <v>-0.15612680000049295</v>
      </c>
    </row>
    <row r="24" spans="1:29" ht="12.75" customHeight="1">
      <c r="A24" s="81" t="s">
        <v>101</v>
      </c>
      <c r="B24" s="91">
        <f t="shared" si="11"/>
        <v>5798</v>
      </c>
      <c r="C24" s="91">
        <f t="shared" si="11"/>
        <v>2593</v>
      </c>
      <c r="D24" s="87">
        <f t="shared" si="11"/>
        <v>4296.509</v>
      </c>
      <c r="E24" s="87">
        <f t="shared" si="11"/>
        <v>14342.3239004</v>
      </c>
      <c r="F24" s="96">
        <f t="shared" si="11"/>
        <v>15928</v>
      </c>
      <c r="G24" s="96">
        <f t="shared" si="11"/>
        <v>1880</v>
      </c>
      <c r="H24" s="87">
        <f t="shared" si="1"/>
        <v>111.0559216945015</v>
      </c>
      <c r="I24" s="97">
        <f t="shared" si="12"/>
        <v>2551</v>
      </c>
      <c r="J24" s="88">
        <f t="shared" si="13"/>
        <v>16599</v>
      </c>
      <c r="K24" s="84">
        <f t="shared" si="2"/>
        <v>115.73438248411793</v>
      </c>
      <c r="L24" s="91">
        <f t="shared" si="14"/>
        <v>0</v>
      </c>
      <c r="M24" s="87">
        <f t="shared" si="15"/>
        <v>4212.323900399999</v>
      </c>
      <c r="N24" s="93">
        <f t="shared" si="16"/>
        <v>-1585.6760996000012</v>
      </c>
      <c r="O24" s="89">
        <f t="shared" si="17"/>
        <v>3264</v>
      </c>
      <c r="P24" s="91">
        <f t="shared" si="18"/>
        <v>2929</v>
      </c>
      <c r="Q24" s="88">
        <f t="shared" si="19"/>
        <v>1284</v>
      </c>
      <c r="R24" s="88">
        <f t="shared" si="20"/>
        <v>0</v>
      </c>
      <c r="S24" s="91">
        <f t="shared" si="21"/>
        <v>0</v>
      </c>
      <c r="T24" s="91">
        <f t="shared" si="21"/>
        <v>0</v>
      </c>
      <c r="U24" s="94">
        <f t="shared" si="22"/>
        <v>9</v>
      </c>
      <c r="V24" s="91">
        <f t="shared" si="23"/>
        <v>0</v>
      </c>
      <c r="W24" s="91">
        <f t="shared" si="23"/>
        <v>9</v>
      </c>
      <c r="X24" s="91">
        <f t="shared" si="23"/>
        <v>1275</v>
      </c>
      <c r="Y24" s="91">
        <f t="shared" si="23"/>
        <v>0</v>
      </c>
      <c r="Z24" s="91">
        <f t="shared" si="23"/>
        <v>0</v>
      </c>
      <c r="AA24" s="91">
        <f t="shared" si="23"/>
        <v>0</v>
      </c>
      <c r="AB24" s="95">
        <f t="shared" si="24"/>
        <v>4213</v>
      </c>
      <c r="AC24" s="80">
        <f t="shared" si="6"/>
        <v>0.6760996000011801</v>
      </c>
    </row>
    <row r="25" spans="1:29" ht="12.75" customHeight="1">
      <c r="A25" s="81" t="s">
        <v>102</v>
      </c>
      <c r="B25" s="91">
        <f t="shared" si="11"/>
        <v>7201</v>
      </c>
      <c r="C25" s="91">
        <f t="shared" si="11"/>
        <v>478</v>
      </c>
      <c r="D25" s="87">
        <f t="shared" si="11"/>
        <v>1342.027</v>
      </c>
      <c r="E25" s="87">
        <f t="shared" si="11"/>
        <v>4725.55898</v>
      </c>
      <c r="F25" s="96">
        <f t="shared" si="11"/>
        <v>5156</v>
      </c>
      <c r="G25" s="96">
        <f t="shared" si="11"/>
        <v>470</v>
      </c>
      <c r="H25" s="87">
        <f t="shared" si="1"/>
        <v>109.10878526374886</v>
      </c>
      <c r="I25" s="97">
        <f t="shared" si="12"/>
        <v>292</v>
      </c>
      <c r="J25" s="88">
        <f t="shared" si="13"/>
        <v>4978</v>
      </c>
      <c r="K25" s="84">
        <f t="shared" si="2"/>
        <v>105.34203511306086</v>
      </c>
      <c r="L25" s="91">
        <f t="shared" si="14"/>
        <v>0</v>
      </c>
      <c r="M25" s="87">
        <f t="shared" si="15"/>
        <v>6770.55898</v>
      </c>
      <c r="N25" s="93">
        <f t="shared" si="16"/>
        <v>-430.4410200000002</v>
      </c>
      <c r="O25" s="89">
        <f t="shared" si="17"/>
        <v>300</v>
      </c>
      <c r="P25" s="91">
        <f t="shared" si="18"/>
        <v>2822</v>
      </c>
      <c r="Q25" s="88">
        <f t="shared" si="19"/>
        <v>3949</v>
      </c>
      <c r="R25" s="88">
        <f t="shared" si="20"/>
        <v>0</v>
      </c>
      <c r="S25" s="91">
        <f t="shared" si="21"/>
        <v>0</v>
      </c>
      <c r="T25" s="91">
        <f t="shared" si="21"/>
        <v>0</v>
      </c>
      <c r="U25" s="94">
        <f t="shared" si="22"/>
        <v>0</v>
      </c>
      <c r="V25" s="91">
        <f t="shared" si="23"/>
        <v>0</v>
      </c>
      <c r="W25" s="91">
        <f t="shared" si="23"/>
        <v>0</v>
      </c>
      <c r="X25" s="91">
        <f t="shared" si="23"/>
        <v>3949</v>
      </c>
      <c r="Y25" s="91">
        <f t="shared" si="23"/>
        <v>0</v>
      </c>
      <c r="Z25" s="91">
        <f t="shared" si="23"/>
        <v>0</v>
      </c>
      <c r="AA25" s="91">
        <f t="shared" si="23"/>
        <v>0</v>
      </c>
      <c r="AB25" s="95">
        <f t="shared" si="24"/>
        <v>6771</v>
      </c>
      <c r="AC25" s="80">
        <f t="shared" si="6"/>
        <v>0.4410200000002078</v>
      </c>
    </row>
    <row r="26" spans="1:29" ht="12.75" customHeight="1">
      <c r="A26" s="81" t="s">
        <v>103</v>
      </c>
      <c r="B26" s="91">
        <f t="shared" si="11"/>
        <v>10632</v>
      </c>
      <c r="C26" s="91">
        <f t="shared" si="11"/>
        <v>4257</v>
      </c>
      <c r="D26" s="87">
        <f t="shared" si="11"/>
        <v>13581.849</v>
      </c>
      <c r="E26" s="87">
        <f t="shared" si="11"/>
        <v>44385.2740672</v>
      </c>
      <c r="F26" s="96">
        <f t="shared" si="11"/>
        <v>48453</v>
      </c>
      <c r="G26" s="96">
        <f t="shared" si="11"/>
        <v>3822</v>
      </c>
      <c r="H26" s="87">
        <f t="shared" si="1"/>
        <v>109.16458446700452</v>
      </c>
      <c r="I26" s="97">
        <f t="shared" si="12"/>
        <v>5816</v>
      </c>
      <c r="J26" s="88">
        <f t="shared" si="13"/>
        <v>50447</v>
      </c>
      <c r="K26" s="84">
        <f t="shared" si="2"/>
        <v>113.65706545739123</v>
      </c>
      <c r="L26" s="91">
        <f t="shared" si="14"/>
        <v>0</v>
      </c>
      <c r="M26" s="87">
        <f t="shared" si="15"/>
        <v>6564.2740672</v>
      </c>
      <c r="N26" s="93">
        <f t="shared" si="16"/>
        <v>-4067.7259328</v>
      </c>
      <c r="O26" s="89">
        <f t="shared" si="17"/>
        <v>6251</v>
      </c>
      <c r="P26" s="91">
        <f t="shared" si="18"/>
        <v>4746</v>
      </c>
      <c r="Q26" s="88">
        <f t="shared" si="19"/>
        <v>1371</v>
      </c>
      <c r="R26" s="88">
        <f t="shared" si="20"/>
        <v>0</v>
      </c>
      <c r="S26" s="91">
        <f t="shared" si="21"/>
        <v>0</v>
      </c>
      <c r="T26" s="91">
        <f t="shared" si="21"/>
        <v>0</v>
      </c>
      <c r="U26" s="94">
        <f t="shared" si="22"/>
        <v>256</v>
      </c>
      <c r="V26" s="91">
        <f t="shared" si="23"/>
        <v>0</v>
      </c>
      <c r="W26" s="91">
        <f t="shared" si="23"/>
        <v>256</v>
      </c>
      <c r="X26" s="91">
        <f t="shared" si="23"/>
        <v>1115</v>
      </c>
      <c r="Y26" s="91">
        <f t="shared" si="23"/>
        <v>448</v>
      </c>
      <c r="Z26" s="91">
        <f t="shared" si="23"/>
        <v>0</v>
      </c>
      <c r="AA26" s="91">
        <f t="shared" si="23"/>
        <v>0</v>
      </c>
      <c r="AB26" s="95">
        <f t="shared" si="24"/>
        <v>6565</v>
      </c>
      <c r="AC26" s="80">
        <f t="shared" si="6"/>
        <v>0.7259328000000096</v>
      </c>
    </row>
    <row r="27" spans="1:29" ht="12.75" customHeight="1">
      <c r="A27" s="81" t="s">
        <v>104</v>
      </c>
      <c r="B27" s="91">
        <f t="shared" si="11"/>
        <v>44607</v>
      </c>
      <c r="C27" s="91">
        <f t="shared" si="11"/>
        <v>8533</v>
      </c>
      <c r="D27" s="87">
        <f t="shared" si="11"/>
        <v>13886.901000000002</v>
      </c>
      <c r="E27" s="87">
        <f t="shared" si="11"/>
        <v>47673.5707216</v>
      </c>
      <c r="F27" s="96">
        <f t="shared" si="11"/>
        <v>71196</v>
      </c>
      <c r="G27" s="96">
        <f t="shared" si="11"/>
        <v>7152</v>
      </c>
      <c r="H27" s="87">
        <f t="shared" si="1"/>
        <v>149.3406072219013</v>
      </c>
      <c r="I27" s="97">
        <f t="shared" si="12"/>
        <v>8582</v>
      </c>
      <c r="J27" s="88">
        <f t="shared" si="13"/>
        <v>72626</v>
      </c>
      <c r="K27" s="84">
        <f t="shared" si="2"/>
        <v>152.3401727638885</v>
      </c>
      <c r="L27" s="91">
        <f t="shared" si="14"/>
        <v>0</v>
      </c>
      <c r="M27" s="87">
        <f t="shared" si="15"/>
        <v>21084.5707216</v>
      </c>
      <c r="N27" s="93">
        <f t="shared" si="16"/>
        <v>-23522.4292784</v>
      </c>
      <c r="O27" s="89">
        <f t="shared" si="17"/>
        <v>9963</v>
      </c>
      <c r="P27" s="91">
        <f t="shared" si="18"/>
        <v>15076</v>
      </c>
      <c r="Q27" s="88">
        <f t="shared" si="19"/>
        <v>1337</v>
      </c>
      <c r="R27" s="88">
        <f t="shared" si="20"/>
        <v>0</v>
      </c>
      <c r="S27" s="91">
        <f t="shared" si="21"/>
        <v>0</v>
      </c>
      <c r="T27" s="91">
        <f t="shared" si="21"/>
        <v>0</v>
      </c>
      <c r="U27" s="94">
        <f t="shared" si="22"/>
        <v>550</v>
      </c>
      <c r="V27" s="91">
        <f t="shared" si="23"/>
        <v>0</v>
      </c>
      <c r="W27" s="91">
        <f t="shared" si="23"/>
        <v>550</v>
      </c>
      <c r="X27" s="91">
        <f t="shared" si="23"/>
        <v>787</v>
      </c>
      <c r="Y27" s="91">
        <f t="shared" si="23"/>
        <v>4658</v>
      </c>
      <c r="Z27" s="91">
        <f t="shared" si="23"/>
        <v>15</v>
      </c>
      <c r="AA27" s="91">
        <f t="shared" si="23"/>
        <v>0</v>
      </c>
      <c r="AB27" s="95">
        <f t="shared" si="24"/>
        <v>21086</v>
      </c>
      <c r="AC27" s="80">
        <f t="shared" si="6"/>
        <v>1.4292783999990206</v>
      </c>
    </row>
    <row r="28" spans="1:29" ht="12.75" customHeight="1">
      <c r="A28" s="81" t="s">
        <v>105</v>
      </c>
      <c r="B28" s="91">
        <f t="shared" si="11"/>
        <v>10737</v>
      </c>
      <c r="C28" s="91">
        <f t="shared" si="11"/>
        <v>21596</v>
      </c>
      <c r="D28" s="87">
        <f t="shared" si="11"/>
        <v>20048.611</v>
      </c>
      <c r="E28" s="87">
        <f t="shared" si="11"/>
        <v>84448.35305455417</v>
      </c>
      <c r="F28" s="96">
        <f t="shared" si="11"/>
        <v>89013</v>
      </c>
      <c r="G28" s="96">
        <f t="shared" si="11"/>
        <v>17627</v>
      </c>
      <c r="H28" s="87">
        <f t="shared" si="1"/>
        <v>105.40525277325071</v>
      </c>
      <c r="I28" s="97">
        <f t="shared" si="12"/>
        <v>18394</v>
      </c>
      <c r="J28" s="88">
        <f t="shared" si="13"/>
        <v>89780</v>
      </c>
      <c r="K28" s="84">
        <f t="shared" si="2"/>
        <v>106.31350020763762</v>
      </c>
      <c r="L28" s="91">
        <f t="shared" si="14"/>
        <v>0</v>
      </c>
      <c r="M28" s="87">
        <f t="shared" si="15"/>
        <v>6172.353054554173</v>
      </c>
      <c r="N28" s="93">
        <f t="shared" si="16"/>
        <v>-4564.646945445827</v>
      </c>
      <c r="O28" s="89">
        <f t="shared" si="17"/>
        <v>22363</v>
      </c>
      <c r="P28" s="91">
        <f t="shared" si="18"/>
        <v>4755</v>
      </c>
      <c r="Q28" s="88">
        <f>R28+U28+X28</f>
        <v>1417</v>
      </c>
      <c r="R28" s="88">
        <f>SUM(S28:T28)</f>
        <v>0</v>
      </c>
      <c r="S28" s="91">
        <f t="shared" si="21"/>
        <v>0</v>
      </c>
      <c r="T28" s="91">
        <f t="shared" si="21"/>
        <v>0</v>
      </c>
      <c r="U28" s="94">
        <f>SUM(V28:W28)</f>
        <v>56</v>
      </c>
      <c r="V28" s="91">
        <f t="shared" si="23"/>
        <v>0</v>
      </c>
      <c r="W28" s="91">
        <f t="shared" si="23"/>
        <v>56</v>
      </c>
      <c r="X28" s="91">
        <f t="shared" si="23"/>
        <v>1361</v>
      </c>
      <c r="Y28" s="91">
        <f t="shared" si="23"/>
        <v>0</v>
      </c>
      <c r="Z28" s="91">
        <f t="shared" si="23"/>
        <v>0</v>
      </c>
      <c r="AA28" s="91">
        <f t="shared" si="23"/>
        <v>0</v>
      </c>
      <c r="AB28" s="95">
        <f>P28+Q28+Y28+Z28-AA28</f>
        <v>6172</v>
      </c>
      <c r="AC28" s="80">
        <f>AB28-M28</f>
        <v>-0.3530545541725587</v>
      </c>
    </row>
    <row r="29" spans="1:29" ht="12.75" customHeight="1">
      <c r="A29" s="81" t="s">
        <v>106</v>
      </c>
      <c r="B29" s="87">
        <f aca="true" t="shared" si="25" ref="B29:G29">SUM(B30:B34)</f>
        <v>45657</v>
      </c>
      <c r="C29" s="87">
        <f t="shared" si="25"/>
        <v>9186</v>
      </c>
      <c r="D29" s="87">
        <f t="shared" si="25"/>
        <v>21045.211</v>
      </c>
      <c r="E29" s="87">
        <f t="shared" si="25"/>
        <v>68127.30151040001</v>
      </c>
      <c r="F29" s="87">
        <f t="shared" si="25"/>
        <v>69350</v>
      </c>
      <c r="G29" s="87">
        <f t="shared" si="25"/>
        <v>6052</v>
      </c>
      <c r="H29" s="87">
        <f t="shared" si="1"/>
        <v>101.79472614134488</v>
      </c>
      <c r="I29" s="88">
        <f>SUM(I30:I34)</f>
        <v>11437</v>
      </c>
      <c r="J29" s="88">
        <f>SUM(J30:J34)</f>
        <v>74735</v>
      </c>
      <c r="K29" s="84">
        <f t="shared" si="2"/>
        <v>109.69904626061154</v>
      </c>
      <c r="L29" s="87">
        <f>SUM(L30:L34)</f>
        <v>0</v>
      </c>
      <c r="M29" s="87">
        <f>SUM(M30:M34)</f>
        <v>44434.3015104</v>
      </c>
      <c r="N29" s="87">
        <f>SUM(N30:N34)</f>
        <v>-1222.6984896000026</v>
      </c>
      <c r="O29" s="89">
        <f>SUM(O30:O34)</f>
        <v>14571</v>
      </c>
      <c r="P29" s="90">
        <f aca="true" t="shared" si="26" ref="P29:AB29">SUM(P30:P34)</f>
        <v>7527</v>
      </c>
      <c r="Q29" s="87">
        <f t="shared" si="26"/>
        <v>36907</v>
      </c>
      <c r="R29" s="87">
        <f t="shared" si="26"/>
        <v>0</v>
      </c>
      <c r="S29" s="87">
        <f t="shared" si="26"/>
        <v>0</v>
      </c>
      <c r="T29" s="87">
        <f t="shared" si="26"/>
        <v>0</v>
      </c>
      <c r="U29" s="87">
        <f t="shared" si="26"/>
        <v>0</v>
      </c>
      <c r="V29" s="87">
        <f t="shared" si="26"/>
        <v>0</v>
      </c>
      <c r="W29" s="87">
        <f t="shared" si="26"/>
        <v>0</v>
      </c>
      <c r="X29" s="87">
        <f t="shared" si="26"/>
        <v>36907</v>
      </c>
      <c r="Y29" s="87">
        <f t="shared" si="26"/>
        <v>0</v>
      </c>
      <c r="Z29" s="87">
        <f t="shared" si="26"/>
        <v>0</v>
      </c>
      <c r="AA29" s="87">
        <f t="shared" si="26"/>
        <v>0</v>
      </c>
      <c r="AB29" s="89">
        <f t="shared" si="26"/>
        <v>44434</v>
      </c>
      <c r="AC29" s="80">
        <f t="shared" si="6"/>
        <v>-0.3015104000005522</v>
      </c>
    </row>
    <row r="30" spans="1:29" ht="12.75" customHeight="1">
      <c r="A30" s="81" t="s">
        <v>107</v>
      </c>
      <c r="B30" s="91">
        <f aca="true" t="shared" si="27" ref="B30:G39">B109+B188+B267+B346+B425+B504+B583+B662</f>
        <v>0</v>
      </c>
      <c r="C30" s="91">
        <f t="shared" si="27"/>
        <v>1179</v>
      </c>
      <c r="D30" s="87">
        <f t="shared" si="27"/>
        <v>11163.054</v>
      </c>
      <c r="E30" s="87">
        <f t="shared" si="27"/>
        <v>32990.6652384</v>
      </c>
      <c r="F30" s="91">
        <f t="shared" si="27"/>
        <v>32991</v>
      </c>
      <c r="G30" s="91">
        <f t="shared" si="27"/>
        <v>1167</v>
      </c>
      <c r="H30" s="87">
        <f t="shared" si="1"/>
        <v>100.00101471612525</v>
      </c>
      <c r="I30" s="92">
        <f aca="true" t="shared" si="28" ref="I30:I39">I109+I188+I267+I346+I425+I504+I583+I662</f>
        <v>408</v>
      </c>
      <c r="J30" s="88">
        <f aca="true" t="shared" si="29" ref="J30:J42">F30-G30+I30</f>
        <v>32232</v>
      </c>
      <c r="K30" s="84">
        <f t="shared" si="2"/>
        <v>97.70036392743928</v>
      </c>
      <c r="L30" s="91">
        <f aca="true" t="shared" si="30" ref="L30:L39">L109+L188+L267+L346+L425+L504+L583+L662</f>
        <v>0</v>
      </c>
      <c r="M30" s="87">
        <f aca="true" t="shared" si="31" ref="M30:M42">B30+E30-F30-L30</f>
        <v>-0.33476160000282107</v>
      </c>
      <c r="N30" s="93">
        <f aca="true" t="shared" si="32" ref="N30:N42">M30-B30</f>
        <v>-0.33476160000282107</v>
      </c>
      <c r="O30" s="89">
        <f aca="true" t="shared" si="33" ref="O30:O42">C30-G30+I30</f>
        <v>420</v>
      </c>
      <c r="P30" s="91">
        <f aca="true" t="shared" si="34" ref="P30:P39">P109+P188+P267+P346+P425+P504+P583+P662</f>
        <v>0</v>
      </c>
      <c r="Q30" s="88">
        <f>R30+U30+X30</f>
        <v>0</v>
      </c>
      <c r="R30" s="88">
        <f>SUM(S30:T30)</f>
        <v>0</v>
      </c>
      <c r="S30" s="91">
        <f aca="true" t="shared" si="35" ref="S30:T39">S109+S188+S267+S346+S425+S504+S583+S662</f>
        <v>0</v>
      </c>
      <c r="T30" s="91">
        <f t="shared" si="35"/>
        <v>0</v>
      </c>
      <c r="U30" s="94">
        <f>SUM(V30:W30)</f>
        <v>0</v>
      </c>
      <c r="V30" s="91">
        <f aca="true" t="shared" si="36" ref="V30:AA39">V109+V188+V267+V346+V425+V504+V583+V662</f>
        <v>0</v>
      </c>
      <c r="W30" s="91">
        <f t="shared" si="36"/>
        <v>0</v>
      </c>
      <c r="X30" s="91">
        <f t="shared" si="36"/>
        <v>0</v>
      </c>
      <c r="Y30" s="91">
        <f t="shared" si="36"/>
        <v>0</v>
      </c>
      <c r="Z30" s="91">
        <f t="shared" si="36"/>
        <v>0</v>
      </c>
      <c r="AA30" s="91">
        <f t="shared" si="36"/>
        <v>0</v>
      </c>
      <c r="AB30" s="95">
        <f t="shared" si="24"/>
        <v>0</v>
      </c>
      <c r="AC30" s="80">
        <f t="shared" si="6"/>
        <v>0.33476160000282107</v>
      </c>
    </row>
    <row r="31" spans="1:29" ht="12.75" customHeight="1">
      <c r="A31" s="81" t="s">
        <v>108</v>
      </c>
      <c r="B31" s="91">
        <f t="shared" si="27"/>
        <v>0</v>
      </c>
      <c r="C31" s="91">
        <f t="shared" si="27"/>
        <v>566</v>
      </c>
      <c r="D31" s="87">
        <f t="shared" si="27"/>
        <v>1080.133</v>
      </c>
      <c r="E31" s="87">
        <f t="shared" si="27"/>
        <v>3002.980100199999</v>
      </c>
      <c r="F31" s="96">
        <f t="shared" si="27"/>
        <v>2611</v>
      </c>
      <c r="G31" s="96">
        <f t="shared" si="27"/>
        <v>281</v>
      </c>
      <c r="H31" s="87">
        <f t="shared" si="1"/>
        <v>86.94696311261293</v>
      </c>
      <c r="I31" s="97">
        <f t="shared" si="28"/>
        <v>-285</v>
      </c>
      <c r="J31" s="88">
        <f t="shared" si="29"/>
        <v>2045</v>
      </c>
      <c r="K31" s="84">
        <f t="shared" si="2"/>
        <v>68.09901936625563</v>
      </c>
      <c r="L31" s="91">
        <f t="shared" si="30"/>
        <v>0</v>
      </c>
      <c r="M31" s="87">
        <f t="shared" si="31"/>
        <v>391.980100199999</v>
      </c>
      <c r="N31" s="93">
        <f t="shared" si="32"/>
        <v>391.980100199999</v>
      </c>
      <c r="O31" s="89">
        <f t="shared" si="33"/>
        <v>0</v>
      </c>
      <c r="P31" s="91">
        <f t="shared" si="34"/>
        <v>392</v>
      </c>
      <c r="Q31" s="88">
        <f aca="true" t="shared" si="37" ref="Q31:Q39">R31+U31+X31</f>
        <v>0</v>
      </c>
      <c r="R31" s="88">
        <f aca="true" t="shared" si="38" ref="R31:R39">SUM(S31:T31)</f>
        <v>0</v>
      </c>
      <c r="S31" s="91">
        <f t="shared" si="35"/>
        <v>0</v>
      </c>
      <c r="T31" s="91">
        <f t="shared" si="35"/>
        <v>0</v>
      </c>
      <c r="U31" s="94">
        <f aca="true" t="shared" si="39" ref="U31:U39">SUM(V31:W31)</f>
        <v>0</v>
      </c>
      <c r="V31" s="91">
        <f t="shared" si="36"/>
        <v>0</v>
      </c>
      <c r="W31" s="91">
        <f t="shared" si="36"/>
        <v>0</v>
      </c>
      <c r="X31" s="91">
        <f t="shared" si="36"/>
        <v>0</v>
      </c>
      <c r="Y31" s="91">
        <f t="shared" si="36"/>
        <v>0</v>
      </c>
      <c r="Z31" s="91">
        <f t="shared" si="36"/>
        <v>0</v>
      </c>
      <c r="AA31" s="91">
        <f t="shared" si="36"/>
        <v>0</v>
      </c>
      <c r="AB31" s="95">
        <f t="shared" si="24"/>
        <v>392</v>
      </c>
      <c r="AC31" s="80">
        <f t="shared" si="6"/>
        <v>0.019899800000985124</v>
      </c>
    </row>
    <row r="32" spans="1:29" ht="12.75" customHeight="1">
      <c r="A32" s="81" t="s">
        <v>109</v>
      </c>
      <c r="B32" s="91">
        <f t="shared" si="27"/>
        <v>1308</v>
      </c>
      <c r="C32" s="91">
        <f t="shared" si="27"/>
        <v>2071</v>
      </c>
      <c r="D32" s="87">
        <f t="shared" si="27"/>
        <v>3810.771</v>
      </c>
      <c r="E32" s="87">
        <f t="shared" si="27"/>
        <v>12534.919222</v>
      </c>
      <c r="F32" s="96">
        <f t="shared" si="27"/>
        <v>13779</v>
      </c>
      <c r="G32" s="96">
        <f t="shared" si="27"/>
        <v>886</v>
      </c>
      <c r="H32" s="87">
        <f t="shared" si="1"/>
        <v>109.92492058358474</v>
      </c>
      <c r="I32" s="97">
        <f t="shared" si="28"/>
        <v>5225</v>
      </c>
      <c r="J32" s="88">
        <f t="shared" si="29"/>
        <v>18118</v>
      </c>
      <c r="K32" s="84">
        <f t="shared" si="2"/>
        <v>144.5402214335865</v>
      </c>
      <c r="L32" s="91">
        <f t="shared" si="30"/>
        <v>0</v>
      </c>
      <c r="M32" s="87">
        <f t="shared" si="31"/>
        <v>63.919222000000445</v>
      </c>
      <c r="N32" s="93">
        <f t="shared" si="32"/>
        <v>-1244.0807779999996</v>
      </c>
      <c r="O32" s="89">
        <f t="shared" si="33"/>
        <v>6410</v>
      </c>
      <c r="P32" s="91">
        <f t="shared" si="34"/>
        <v>64</v>
      </c>
      <c r="Q32" s="88">
        <f t="shared" si="37"/>
        <v>0</v>
      </c>
      <c r="R32" s="88">
        <f t="shared" si="38"/>
        <v>0</v>
      </c>
      <c r="S32" s="91">
        <f t="shared" si="35"/>
        <v>0</v>
      </c>
      <c r="T32" s="91">
        <f t="shared" si="35"/>
        <v>0</v>
      </c>
      <c r="U32" s="94">
        <f t="shared" si="39"/>
        <v>0</v>
      </c>
      <c r="V32" s="91">
        <f t="shared" si="36"/>
        <v>0</v>
      </c>
      <c r="W32" s="91">
        <f t="shared" si="36"/>
        <v>0</v>
      </c>
      <c r="X32" s="91">
        <f t="shared" si="36"/>
        <v>0</v>
      </c>
      <c r="Y32" s="91">
        <f t="shared" si="36"/>
        <v>0</v>
      </c>
      <c r="Z32" s="91">
        <f t="shared" si="36"/>
        <v>0</v>
      </c>
      <c r="AA32" s="91">
        <f t="shared" si="36"/>
        <v>0</v>
      </c>
      <c r="AB32" s="95">
        <f t="shared" si="24"/>
        <v>64</v>
      </c>
      <c r="AC32" s="80">
        <f t="shared" si="6"/>
        <v>0.0807779999995546</v>
      </c>
    </row>
    <row r="33" spans="1:29" ht="12.75" customHeight="1">
      <c r="A33" s="81" t="s">
        <v>110</v>
      </c>
      <c r="B33" s="91">
        <f t="shared" si="27"/>
        <v>2635</v>
      </c>
      <c r="C33" s="91">
        <f t="shared" si="27"/>
        <v>3841</v>
      </c>
      <c r="D33" s="87">
        <f t="shared" si="27"/>
        <v>2868.15</v>
      </c>
      <c r="E33" s="87">
        <f t="shared" si="27"/>
        <v>11073.0134106</v>
      </c>
      <c r="F33" s="96">
        <f t="shared" si="27"/>
        <v>11346</v>
      </c>
      <c r="G33" s="96">
        <f t="shared" si="27"/>
        <v>2733</v>
      </c>
      <c r="H33" s="87">
        <f t="shared" si="1"/>
        <v>102.46533241925522</v>
      </c>
      <c r="I33" s="97">
        <f t="shared" si="28"/>
        <v>4879</v>
      </c>
      <c r="J33" s="88">
        <f t="shared" si="29"/>
        <v>13492</v>
      </c>
      <c r="K33" s="84">
        <f t="shared" si="2"/>
        <v>121.845783976784</v>
      </c>
      <c r="L33" s="91">
        <f t="shared" si="30"/>
        <v>0</v>
      </c>
      <c r="M33" s="87">
        <f t="shared" si="31"/>
        <v>2362.0134106000005</v>
      </c>
      <c r="N33" s="93">
        <f t="shared" si="32"/>
        <v>-272.9865893999995</v>
      </c>
      <c r="O33" s="89">
        <f t="shared" si="33"/>
        <v>5987</v>
      </c>
      <c r="P33" s="91">
        <f t="shared" si="34"/>
        <v>2347</v>
      </c>
      <c r="Q33" s="88">
        <f t="shared" si="37"/>
        <v>15</v>
      </c>
      <c r="R33" s="88">
        <f t="shared" si="38"/>
        <v>0</v>
      </c>
      <c r="S33" s="91">
        <f t="shared" si="35"/>
        <v>0</v>
      </c>
      <c r="T33" s="91">
        <f t="shared" si="35"/>
        <v>0</v>
      </c>
      <c r="U33" s="94">
        <f t="shared" si="39"/>
        <v>0</v>
      </c>
      <c r="V33" s="91">
        <f t="shared" si="36"/>
        <v>0</v>
      </c>
      <c r="W33" s="91">
        <f t="shared" si="36"/>
        <v>0</v>
      </c>
      <c r="X33" s="91">
        <f t="shared" si="36"/>
        <v>15</v>
      </c>
      <c r="Y33" s="91">
        <f t="shared" si="36"/>
        <v>0</v>
      </c>
      <c r="Z33" s="91">
        <f t="shared" si="36"/>
        <v>0</v>
      </c>
      <c r="AA33" s="91">
        <f t="shared" si="36"/>
        <v>0</v>
      </c>
      <c r="AB33" s="95">
        <f t="shared" si="24"/>
        <v>2362</v>
      </c>
      <c r="AC33" s="80">
        <f t="shared" si="6"/>
        <v>-0.013410600000497652</v>
      </c>
    </row>
    <row r="34" spans="1:29" ht="12.75" customHeight="1">
      <c r="A34" s="81" t="s">
        <v>111</v>
      </c>
      <c r="B34" s="91">
        <f t="shared" si="27"/>
        <v>41714</v>
      </c>
      <c r="C34" s="91">
        <f t="shared" si="27"/>
        <v>1529</v>
      </c>
      <c r="D34" s="87">
        <f t="shared" si="27"/>
        <v>2123.103</v>
      </c>
      <c r="E34" s="87">
        <f t="shared" si="27"/>
        <v>8525.723539199998</v>
      </c>
      <c r="F34" s="96">
        <f t="shared" si="27"/>
        <v>8623</v>
      </c>
      <c r="G34" s="96">
        <f t="shared" si="27"/>
        <v>985</v>
      </c>
      <c r="H34" s="87">
        <f t="shared" si="1"/>
        <v>101.14097601631977</v>
      </c>
      <c r="I34" s="97">
        <f t="shared" si="28"/>
        <v>1210</v>
      </c>
      <c r="J34" s="88">
        <f t="shared" si="29"/>
        <v>8848</v>
      </c>
      <c r="K34" s="84">
        <f t="shared" si="2"/>
        <v>103.7800482189954</v>
      </c>
      <c r="L34" s="91">
        <f t="shared" si="30"/>
        <v>0</v>
      </c>
      <c r="M34" s="87">
        <f t="shared" si="31"/>
        <v>41616.7235392</v>
      </c>
      <c r="N34" s="93">
        <f t="shared" si="32"/>
        <v>-97.27646079999977</v>
      </c>
      <c r="O34" s="89">
        <f t="shared" si="33"/>
        <v>1754</v>
      </c>
      <c r="P34" s="91">
        <f t="shared" si="34"/>
        <v>4724</v>
      </c>
      <c r="Q34" s="88">
        <f t="shared" si="37"/>
        <v>36892</v>
      </c>
      <c r="R34" s="88">
        <f t="shared" si="38"/>
        <v>0</v>
      </c>
      <c r="S34" s="91">
        <f t="shared" si="35"/>
        <v>0</v>
      </c>
      <c r="T34" s="91">
        <f t="shared" si="35"/>
        <v>0</v>
      </c>
      <c r="U34" s="94">
        <f t="shared" si="39"/>
        <v>0</v>
      </c>
      <c r="V34" s="91">
        <f t="shared" si="36"/>
        <v>0</v>
      </c>
      <c r="W34" s="91">
        <f t="shared" si="36"/>
        <v>0</v>
      </c>
      <c r="X34" s="91">
        <f t="shared" si="36"/>
        <v>36892</v>
      </c>
      <c r="Y34" s="91">
        <f t="shared" si="36"/>
        <v>0</v>
      </c>
      <c r="Z34" s="91">
        <f t="shared" si="36"/>
        <v>0</v>
      </c>
      <c r="AA34" s="91">
        <f t="shared" si="36"/>
        <v>0</v>
      </c>
      <c r="AB34" s="95">
        <f t="shared" si="24"/>
        <v>41616</v>
      </c>
      <c r="AC34" s="80">
        <f t="shared" si="6"/>
        <v>-0.7235392000002321</v>
      </c>
    </row>
    <row r="35" spans="1:29" ht="12.75" customHeight="1">
      <c r="A35" s="81" t="s">
        <v>112</v>
      </c>
      <c r="B35" s="91">
        <f t="shared" si="27"/>
        <v>15887</v>
      </c>
      <c r="C35" s="91">
        <f t="shared" si="27"/>
        <v>2979</v>
      </c>
      <c r="D35" s="87">
        <f t="shared" si="27"/>
        <v>2875.702</v>
      </c>
      <c r="E35" s="87">
        <f t="shared" si="27"/>
        <v>12022.333310799999</v>
      </c>
      <c r="F35" s="96">
        <f t="shared" si="27"/>
        <v>11605</v>
      </c>
      <c r="G35" s="96">
        <f t="shared" si="27"/>
        <v>1911</v>
      </c>
      <c r="H35" s="87">
        <f t="shared" si="1"/>
        <v>96.5286829102875</v>
      </c>
      <c r="I35" s="97">
        <f t="shared" si="28"/>
        <v>2686</v>
      </c>
      <c r="J35" s="88">
        <f t="shared" si="29"/>
        <v>12380</v>
      </c>
      <c r="K35" s="84">
        <f t="shared" si="2"/>
        <v>102.975018908174</v>
      </c>
      <c r="L35" s="91">
        <f t="shared" si="30"/>
        <v>0</v>
      </c>
      <c r="M35" s="87">
        <f t="shared" si="31"/>
        <v>16304.3333108</v>
      </c>
      <c r="N35" s="93">
        <f t="shared" si="32"/>
        <v>417.3333108000006</v>
      </c>
      <c r="O35" s="89">
        <f t="shared" si="33"/>
        <v>3754</v>
      </c>
      <c r="P35" s="91">
        <f t="shared" si="34"/>
        <v>5421</v>
      </c>
      <c r="Q35" s="88">
        <f t="shared" si="37"/>
        <v>10683</v>
      </c>
      <c r="R35" s="88">
        <f t="shared" si="38"/>
        <v>0</v>
      </c>
      <c r="S35" s="91">
        <f t="shared" si="35"/>
        <v>0</v>
      </c>
      <c r="T35" s="91">
        <f t="shared" si="35"/>
        <v>0</v>
      </c>
      <c r="U35" s="94">
        <f t="shared" si="39"/>
        <v>3632</v>
      </c>
      <c r="V35" s="91">
        <f t="shared" si="36"/>
        <v>0</v>
      </c>
      <c r="W35" s="91">
        <f t="shared" si="36"/>
        <v>3632</v>
      </c>
      <c r="X35" s="91">
        <f t="shared" si="36"/>
        <v>7051</v>
      </c>
      <c r="Y35" s="91">
        <f t="shared" si="36"/>
        <v>200</v>
      </c>
      <c r="Z35" s="91">
        <f t="shared" si="36"/>
        <v>0</v>
      </c>
      <c r="AA35" s="91">
        <f t="shared" si="36"/>
        <v>0</v>
      </c>
      <c r="AB35" s="95">
        <f t="shared" si="24"/>
        <v>16304</v>
      </c>
      <c r="AC35" s="80">
        <f t="shared" si="6"/>
        <v>-0.33331080000061775</v>
      </c>
    </row>
    <row r="36" spans="1:29" ht="12.75" customHeight="1">
      <c r="A36" s="81" t="s">
        <v>113</v>
      </c>
      <c r="B36" s="91">
        <f t="shared" si="27"/>
        <v>168159</v>
      </c>
      <c r="C36" s="91">
        <f t="shared" si="27"/>
        <v>47635</v>
      </c>
      <c r="D36" s="87">
        <f t="shared" si="27"/>
        <v>53457.9755</v>
      </c>
      <c r="E36" s="87">
        <f t="shared" si="27"/>
        <v>232462.62334059997</v>
      </c>
      <c r="F36" s="96">
        <f t="shared" si="27"/>
        <v>274164</v>
      </c>
      <c r="G36" s="96">
        <f t="shared" si="27"/>
        <v>30759</v>
      </c>
      <c r="H36" s="87">
        <f t="shared" si="1"/>
        <v>117.93895984659002</v>
      </c>
      <c r="I36" s="97">
        <f t="shared" si="28"/>
        <v>40513</v>
      </c>
      <c r="J36" s="88">
        <f t="shared" si="29"/>
        <v>283918</v>
      </c>
      <c r="K36" s="84">
        <f t="shared" si="2"/>
        <v>122.13490320291558</v>
      </c>
      <c r="L36" s="91">
        <f t="shared" si="30"/>
        <v>0</v>
      </c>
      <c r="M36" s="87">
        <f t="shared" si="31"/>
        <v>126457.62334059994</v>
      </c>
      <c r="N36" s="93">
        <f t="shared" si="32"/>
        <v>-41701.37665940006</v>
      </c>
      <c r="O36" s="89">
        <f t="shared" si="33"/>
        <v>57389</v>
      </c>
      <c r="P36" s="91">
        <f t="shared" si="34"/>
        <v>94916</v>
      </c>
      <c r="Q36" s="88">
        <f t="shared" si="37"/>
        <v>31540</v>
      </c>
      <c r="R36" s="88">
        <f t="shared" si="38"/>
        <v>0</v>
      </c>
      <c r="S36" s="91">
        <f t="shared" si="35"/>
        <v>0</v>
      </c>
      <c r="T36" s="91">
        <f t="shared" si="35"/>
        <v>0</v>
      </c>
      <c r="U36" s="94">
        <f t="shared" si="39"/>
        <v>859</v>
      </c>
      <c r="V36" s="91">
        <f t="shared" si="36"/>
        <v>0</v>
      </c>
      <c r="W36" s="91">
        <f t="shared" si="36"/>
        <v>859</v>
      </c>
      <c r="X36" s="91">
        <f t="shared" si="36"/>
        <v>30681</v>
      </c>
      <c r="Y36" s="91">
        <f t="shared" si="36"/>
        <v>0</v>
      </c>
      <c r="Z36" s="91">
        <f t="shared" si="36"/>
        <v>0</v>
      </c>
      <c r="AA36" s="91">
        <f t="shared" si="36"/>
        <v>0</v>
      </c>
      <c r="AB36" s="95">
        <f t="shared" si="24"/>
        <v>126456</v>
      </c>
      <c r="AC36" s="98">
        <f t="shared" si="6"/>
        <v>-1.6233405999373645</v>
      </c>
    </row>
    <row r="37" spans="1:29" ht="12.75" customHeight="1">
      <c r="A37" s="81" t="s">
        <v>114</v>
      </c>
      <c r="B37" s="91">
        <f t="shared" si="27"/>
        <v>116241</v>
      </c>
      <c r="C37" s="91">
        <f t="shared" si="27"/>
        <v>1496</v>
      </c>
      <c r="D37" s="87">
        <f t="shared" si="27"/>
        <v>35959.525</v>
      </c>
      <c r="E37" s="87">
        <f t="shared" si="27"/>
        <v>126337.8982613968</v>
      </c>
      <c r="F37" s="96">
        <f t="shared" si="27"/>
        <v>146957</v>
      </c>
      <c r="G37" s="96">
        <f t="shared" si="27"/>
        <v>1232</v>
      </c>
      <c r="H37" s="87">
        <f t="shared" si="1"/>
        <v>116.3205989828497</v>
      </c>
      <c r="I37" s="97">
        <f t="shared" si="28"/>
        <v>1470</v>
      </c>
      <c r="J37" s="88">
        <f t="shared" si="29"/>
        <v>147195</v>
      </c>
      <c r="K37" s="84">
        <f t="shared" si="2"/>
        <v>116.50898267711345</v>
      </c>
      <c r="L37" s="91">
        <f t="shared" si="30"/>
        <v>0</v>
      </c>
      <c r="M37" s="87">
        <f t="shared" si="31"/>
        <v>95621.8982613968</v>
      </c>
      <c r="N37" s="93">
        <f t="shared" si="32"/>
        <v>-20619.101738603204</v>
      </c>
      <c r="O37" s="89">
        <f t="shared" si="33"/>
        <v>1734</v>
      </c>
      <c r="P37" s="91">
        <f t="shared" si="34"/>
        <v>54759</v>
      </c>
      <c r="Q37" s="88">
        <f t="shared" si="37"/>
        <v>40863</v>
      </c>
      <c r="R37" s="88">
        <f t="shared" si="38"/>
        <v>0</v>
      </c>
      <c r="S37" s="91">
        <f t="shared" si="35"/>
        <v>0</v>
      </c>
      <c r="T37" s="91">
        <f t="shared" si="35"/>
        <v>0</v>
      </c>
      <c r="U37" s="94">
        <f t="shared" si="39"/>
        <v>29709</v>
      </c>
      <c r="V37" s="91">
        <f t="shared" si="36"/>
        <v>0</v>
      </c>
      <c r="W37" s="91">
        <f t="shared" si="36"/>
        <v>29709</v>
      </c>
      <c r="X37" s="91">
        <f t="shared" si="36"/>
        <v>11154</v>
      </c>
      <c r="Y37" s="91">
        <f t="shared" si="36"/>
        <v>0</v>
      </c>
      <c r="Z37" s="91">
        <f t="shared" si="36"/>
        <v>0</v>
      </c>
      <c r="AA37" s="91">
        <f t="shared" si="36"/>
        <v>0</v>
      </c>
      <c r="AB37" s="95">
        <f t="shared" si="24"/>
        <v>95622</v>
      </c>
      <c r="AC37" s="98">
        <f t="shared" si="6"/>
        <v>0.10173860320355743</v>
      </c>
    </row>
    <row r="38" spans="1:29" ht="12.75" customHeight="1">
      <c r="A38" s="81" t="s">
        <v>115</v>
      </c>
      <c r="B38" s="91">
        <f t="shared" si="27"/>
        <v>123709</v>
      </c>
      <c r="C38" s="91">
        <f t="shared" si="27"/>
        <v>1803</v>
      </c>
      <c r="D38" s="87">
        <f t="shared" si="27"/>
        <v>85446.629</v>
      </c>
      <c r="E38" s="87">
        <f t="shared" si="27"/>
        <v>175937.29451439998</v>
      </c>
      <c r="F38" s="96">
        <f t="shared" si="27"/>
        <v>167199</v>
      </c>
      <c r="G38" s="96">
        <f t="shared" si="27"/>
        <v>961</v>
      </c>
      <c r="H38" s="87">
        <f t="shared" si="1"/>
        <v>95.03329038989811</v>
      </c>
      <c r="I38" s="97">
        <f t="shared" si="28"/>
        <v>320</v>
      </c>
      <c r="J38" s="88">
        <f t="shared" si="29"/>
        <v>166558</v>
      </c>
      <c r="K38" s="84">
        <f t="shared" si="2"/>
        <v>94.66895603897541</v>
      </c>
      <c r="L38" s="91">
        <f t="shared" si="30"/>
        <v>0</v>
      </c>
      <c r="M38" s="87">
        <f t="shared" si="31"/>
        <v>132447.29451439995</v>
      </c>
      <c r="N38" s="93">
        <f t="shared" si="32"/>
        <v>8738.294514399953</v>
      </c>
      <c r="O38" s="89">
        <f t="shared" si="33"/>
        <v>1162</v>
      </c>
      <c r="P38" s="91">
        <f t="shared" si="34"/>
        <v>112343</v>
      </c>
      <c r="Q38" s="88">
        <f t="shared" si="37"/>
        <v>20104</v>
      </c>
      <c r="R38" s="88">
        <f t="shared" si="38"/>
        <v>0</v>
      </c>
      <c r="S38" s="91">
        <f t="shared" si="35"/>
        <v>0</v>
      </c>
      <c r="T38" s="91">
        <f t="shared" si="35"/>
        <v>0</v>
      </c>
      <c r="U38" s="94">
        <f t="shared" si="39"/>
        <v>396</v>
      </c>
      <c r="V38" s="91">
        <f t="shared" si="36"/>
        <v>0</v>
      </c>
      <c r="W38" s="91">
        <f t="shared" si="36"/>
        <v>396</v>
      </c>
      <c r="X38" s="91">
        <f t="shared" si="36"/>
        <v>19708</v>
      </c>
      <c r="Y38" s="91">
        <f t="shared" si="36"/>
        <v>0</v>
      </c>
      <c r="Z38" s="91">
        <f t="shared" si="36"/>
        <v>0</v>
      </c>
      <c r="AA38" s="91">
        <f t="shared" si="36"/>
        <v>0</v>
      </c>
      <c r="AB38" s="95">
        <f t="shared" si="24"/>
        <v>132447</v>
      </c>
      <c r="AC38" s="98">
        <f t="shared" si="6"/>
        <v>-0.2945143999531865</v>
      </c>
    </row>
    <row r="39" spans="1:29" ht="12.75" customHeight="1">
      <c r="A39" s="81" t="s">
        <v>116</v>
      </c>
      <c r="B39" s="91">
        <f t="shared" si="27"/>
        <v>68164.42290420001</v>
      </c>
      <c r="C39" s="91">
        <f t="shared" si="27"/>
        <v>677</v>
      </c>
      <c r="D39" s="87">
        <f t="shared" si="27"/>
        <v>240.06800000000044</v>
      </c>
      <c r="E39" s="87">
        <f t="shared" si="27"/>
        <v>2410.8075667999974</v>
      </c>
      <c r="F39" s="96">
        <f t="shared" si="27"/>
        <v>45167</v>
      </c>
      <c r="G39" s="96">
        <f t="shared" si="27"/>
        <v>374</v>
      </c>
      <c r="H39" s="87">
        <f t="shared" si="1"/>
        <v>1873.5215793250866</v>
      </c>
      <c r="I39" s="97">
        <f t="shared" si="28"/>
        <v>1211</v>
      </c>
      <c r="J39" s="88">
        <f t="shared" si="29"/>
        <v>46004</v>
      </c>
      <c r="K39" s="84">
        <f t="shared" si="2"/>
        <v>1908.2402359083244</v>
      </c>
      <c r="L39" s="91">
        <f t="shared" si="30"/>
        <v>0</v>
      </c>
      <c r="M39" s="87">
        <f t="shared" si="31"/>
        <v>25408.230471000003</v>
      </c>
      <c r="N39" s="93">
        <f t="shared" si="32"/>
        <v>-42756.192433200005</v>
      </c>
      <c r="O39" s="89">
        <f t="shared" si="33"/>
        <v>1514</v>
      </c>
      <c r="P39" s="91">
        <f t="shared" si="34"/>
        <v>7748</v>
      </c>
      <c r="Q39" s="88">
        <f t="shared" si="37"/>
        <v>17658</v>
      </c>
      <c r="R39" s="88">
        <f t="shared" si="38"/>
        <v>0</v>
      </c>
      <c r="S39" s="91">
        <f t="shared" si="35"/>
        <v>0</v>
      </c>
      <c r="T39" s="91">
        <f t="shared" si="35"/>
        <v>0</v>
      </c>
      <c r="U39" s="94">
        <f t="shared" si="39"/>
        <v>186</v>
      </c>
      <c r="V39" s="91">
        <f t="shared" si="36"/>
        <v>0</v>
      </c>
      <c r="W39" s="91">
        <f t="shared" si="36"/>
        <v>186</v>
      </c>
      <c r="X39" s="91">
        <f t="shared" si="36"/>
        <v>17472</v>
      </c>
      <c r="Y39" s="91">
        <f t="shared" si="36"/>
        <v>0</v>
      </c>
      <c r="Z39" s="91">
        <f t="shared" si="36"/>
        <v>0</v>
      </c>
      <c r="AA39" s="91">
        <f t="shared" si="36"/>
        <v>0</v>
      </c>
      <c r="AB39" s="95">
        <f t="shared" si="24"/>
        <v>25406</v>
      </c>
      <c r="AC39" s="98">
        <f t="shared" si="6"/>
        <v>-2.2304710000025807</v>
      </c>
    </row>
    <row r="40" spans="1:29" ht="12.75" customHeight="1">
      <c r="A40" s="81" t="s">
        <v>117</v>
      </c>
      <c r="B40" s="87">
        <f aca="true" t="shared" si="40" ref="B40:G40">B41+B42</f>
        <v>35180.48137243059</v>
      </c>
      <c r="C40" s="87">
        <f t="shared" si="40"/>
        <v>2398</v>
      </c>
      <c r="D40" s="87">
        <f t="shared" si="40"/>
        <v>11852.149000000001</v>
      </c>
      <c r="E40" s="87">
        <f t="shared" si="40"/>
        <v>55801.2293556</v>
      </c>
      <c r="F40" s="87">
        <f t="shared" si="40"/>
        <v>78971</v>
      </c>
      <c r="G40" s="87">
        <f t="shared" si="40"/>
        <v>1816</v>
      </c>
      <c r="H40" s="87">
        <f t="shared" si="1"/>
        <v>141.52197166974204</v>
      </c>
      <c r="I40" s="88">
        <f>I41+I42</f>
        <v>2883</v>
      </c>
      <c r="J40" s="88">
        <f t="shared" si="29"/>
        <v>80038</v>
      </c>
      <c r="K40" s="84">
        <f t="shared" si="2"/>
        <v>143.4341159223362</v>
      </c>
      <c r="L40" s="88">
        <f>L41+L42</f>
        <v>0</v>
      </c>
      <c r="M40" s="87">
        <f t="shared" si="31"/>
        <v>12010.710728030594</v>
      </c>
      <c r="N40" s="93">
        <f t="shared" si="32"/>
        <v>-23169.7706444</v>
      </c>
      <c r="O40" s="89">
        <f t="shared" si="33"/>
        <v>3465</v>
      </c>
      <c r="P40" s="99">
        <f aca="true" t="shared" si="41" ref="P40:AB40">P41+P42</f>
        <v>9826</v>
      </c>
      <c r="Q40" s="88">
        <f t="shared" si="41"/>
        <v>2185</v>
      </c>
      <c r="R40" s="88">
        <f t="shared" si="41"/>
        <v>0</v>
      </c>
      <c r="S40" s="88">
        <f t="shared" si="41"/>
        <v>0</v>
      </c>
      <c r="T40" s="88">
        <f t="shared" si="41"/>
        <v>0</v>
      </c>
      <c r="U40" s="88">
        <f t="shared" si="41"/>
        <v>0</v>
      </c>
      <c r="V40" s="88">
        <f t="shared" si="41"/>
        <v>0</v>
      </c>
      <c r="W40" s="88">
        <f t="shared" si="41"/>
        <v>0</v>
      </c>
      <c r="X40" s="88">
        <f t="shared" si="41"/>
        <v>2185</v>
      </c>
      <c r="Y40" s="88">
        <f t="shared" si="41"/>
        <v>0</v>
      </c>
      <c r="Z40" s="88">
        <f t="shared" si="41"/>
        <v>0</v>
      </c>
      <c r="AA40" s="88">
        <f t="shared" si="41"/>
        <v>0</v>
      </c>
      <c r="AB40" s="100">
        <f t="shared" si="41"/>
        <v>12011</v>
      </c>
      <c r="AC40" s="98">
        <f t="shared" si="6"/>
        <v>0.2892719694063999</v>
      </c>
    </row>
    <row r="41" spans="1:29" ht="12.75" customHeight="1">
      <c r="A41" s="81" t="s">
        <v>118</v>
      </c>
      <c r="B41" s="91">
        <f aca="true" t="shared" si="42" ref="B41:G42">B120+B199+B278+B357+B436+B515+B594+B673</f>
        <v>17864.025749399996</v>
      </c>
      <c r="C41" s="91">
        <f t="shared" si="42"/>
        <v>707</v>
      </c>
      <c r="D41" s="87">
        <f t="shared" si="42"/>
        <v>3505.2799999999997</v>
      </c>
      <c r="E41" s="87">
        <f t="shared" si="42"/>
        <v>15126.086968599999</v>
      </c>
      <c r="F41" s="96">
        <f t="shared" si="42"/>
        <v>26125</v>
      </c>
      <c r="G41" s="96">
        <f t="shared" si="42"/>
        <v>493</v>
      </c>
      <c r="H41" s="87">
        <f t="shared" si="1"/>
        <v>172.71486045421045</v>
      </c>
      <c r="I41" s="97">
        <f>I120+I199+I278+I357+I436+I515+I594+I673</f>
        <v>1169</v>
      </c>
      <c r="J41" s="88">
        <f t="shared" si="29"/>
        <v>26801</v>
      </c>
      <c r="K41" s="84">
        <f t="shared" si="2"/>
        <v>177.18396076682467</v>
      </c>
      <c r="L41" s="91">
        <f>L120+L199+L278+L357+L436+L515+L594+L673</f>
        <v>0</v>
      </c>
      <c r="M41" s="87">
        <f t="shared" si="31"/>
        <v>6865.112717999997</v>
      </c>
      <c r="N41" s="93">
        <f t="shared" si="32"/>
        <v>-10998.9130314</v>
      </c>
      <c r="O41" s="89">
        <f t="shared" si="33"/>
        <v>1383</v>
      </c>
      <c r="P41" s="91">
        <f>P120+P199+P278+P357+P436+P515+P594+P673</f>
        <v>5049</v>
      </c>
      <c r="Q41" s="88">
        <f>R41+U41+X41</f>
        <v>1817</v>
      </c>
      <c r="R41" s="88">
        <f>SUM(S41:T41)</f>
        <v>0</v>
      </c>
      <c r="S41" s="91">
        <f>S120+S199+S278+S357+S436+S515+S594+S673</f>
        <v>0</v>
      </c>
      <c r="T41" s="91">
        <f>T120+T199+T278+T357+T436+T515+T594+T673</f>
        <v>0</v>
      </c>
      <c r="U41" s="94">
        <f>SUM(V41:W41)</f>
        <v>0</v>
      </c>
      <c r="V41" s="91">
        <f aca="true" t="shared" si="43" ref="V41:AA42">V120+V199+V278+V357+V436+V515+V594+V673</f>
        <v>0</v>
      </c>
      <c r="W41" s="91">
        <f t="shared" si="43"/>
        <v>0</v>
      </c>
      <c r="X41" s="91">
        <f t="shared" si="43"/>
        <v>1817</v>
      </c>
      <c r="Y41" s="91">
        <f t="shared" si="43"/>
        <v>0</v>
      </c>
      <c r="Z41" s="91">
        <f t="shared" si="43"/>
        <v>0</v>
      </c>
      <c r="AA41" s="91">
        <f t="shared" si="43"/>
        <v>0</v>
      </c>
      <c r="AB41" s="95">
        <f t="shared" si="24"/>
        <v>6866</v>
      </c>
      <c r="AC41" s="98">
        <f t="shared" si="6"/>
        <v>0.8872820000033244</v>
      </c>
    </row>
    <row r="42" spans="1:29" ht="12.75" customHeight="1">
      <c r="A42" s="81" t="s">
        <v>119</v>
      </c>
      <c r="B42" s="91">
        <f t="shared" si="42"/>
        <v>17316.455623030597</v>
      </c>
      <c r="C42" s="91">
        <f t="shared" si="42"/>
        <v>1691</v>
      </c>
      <c r="D42" s="87">
        <f t="shared" si="42"/>
        <v>8346.869</v>
      </c>
      <c r="E42" s="87">
        <f t="shared" si="42"/>
        <v>40675.142387</v>
      </c>
      <c r="F42" s="96">
        <f t="shared" si="42"/>
        <v>52846</v>
      </c>
      <c r="G42" s="96">
        <f t="shared" si="42"/>
        <v>1323</v>
      </c>
      <c r="H42" s="87">
        <f t="shared" si="1"/>
        <v>129.92210204749</v>
      </c>
      <c r="I42" s="97">
        <f>I121+I200+I279+I358+I437+I516+I595+I674</f>
        <v>1714</v>
      </c>
      <c r="J42" s="88">
        <f t="shared" si="29"/>
        <v>53237</v>
      </c>
      <c r="K42" s="84">
        <f t="shared" si="2"/>
        <v>130.8833771090002</v>
      </c>
      <c r="L42" s="91">
        <f>L121+L200+L279+L358+L437+L516+L595+L674</f>
        <v>0</v>
      </c>
      <c r="M42" s="87">
        <f t="shared" si="31"/>
        <v>5145.598010030597</v>
      </c>
      <c r="N42" s="93">
        <f t="shared" si="32"/>
        <v>-12170.857613</v>
      </c>
      <c r="O42" s="89">
        <f t="shared" si="33"/>
        <v>2082</v>
      </c>
      <c r="P42" s="91">
        <f>P121+P200+P279+P358+P437+P516+P595+P674</f>
        <v>4777</v>
      </c>
      <c r="Q42" s="88">
        <f>R42+U42+X42</f>
        <v>368</v>
      </c>
      <c r="R42" s="88">
        <f>SUM(S42:T42)</f>
        <v>0</v>
      </c>
      <c r="S42" s="91">
        <f>S121+S200+S279+S358+S437+S516+S595+S674</f>
        <v>0</v>
      </c>
      <c r="T42" s="91">
        <f>T121+T200+T279+T358+T437+T516+T595+T674</f>
        <v>0</v>
      </c>
      <c r="U42" s="94">
        <f>SUM(V42:W42)</f>
        <v>0</v>
      </c>
      <c r="V42" s="91">
        <f t="shared" si="43"/>
        <v>0</v>
      </c>
      <c r="W42" s="91">
        <f t="shared" si="43"/>
        <v>0</v>
      </c>
      <c r="X42" s="91">
        <f t="shared" si="43"/>
        <v>368</v>
      </c>
      <c r="Y42" s="91">
        <f t="shared" si="43"/>
        <v>0</v>
      </c>
      <c r="Z42" s="91">
        <f t="shared" si="43"/>
        <v>0</v>
      </c>
      <c r="AA42" s="91">
        <f t="shared" si="43"/>
        <v>0</v>
      </c>
      <c r="AB42" s="95">
        <f>P42+Q42+Y42+Z42-AA42</f>
        <v>5145</v>
      </c>
      <c r="AC42" s="98">
        <f t="shared" si="6"/>
        <v>-0.5980100305969245</v>
      </c>
    </row>
    <row r="43" spans="1:29" ht="12.75" customHeight="1">
      <c r="A43" s="81" t="s">
        <v>120</v>
      </c>
      <c r="B43" s="87">
        <f>B64</f>
        <v>34195</v>
      </c>
      <c r="C43" s="87">
        <f>C64</f>
        <v>6</v>
      </c>
      <c r="D43" s="87">
        <f aca="true" t="shared" si="44" ref="D43:AB43">D64</f>
        <v>709.7909999999999</v>
      </c>
      <c r="E43" s="87">
        <f t="shared" si="44"/>
        <v>2029.784257</v>
      </c>
      <c r="F43" s="87">
        <f t="shared" si="44"/>
        <v>1981.8503254</v>
      </c>
      <c r="G43" s="87">
        <f t="shared" si="44"/>
        <v>6</v>
      </c>
      <c r="H43" s="87">
        <f t="shared" si="44"/>
        <v>97.63847160432479</v>
      </c>
      <c r="I43" s="88">
        <f t="shared" si="44"/>
        <v>120</v>
      </c>
      <c r="J43" s="88">
        <f t="shared" si="44"/>
        <v>2095.8503253999997</v>
      </c>
      <c r="K43" s="87">
        <f t="shared" si="44"/>
        <v>103.25483204297015</v>
      </c>
      <c r="L43" s="87">
        <f t="shared" si="44"/>
        <v>0</v>
      </c>
      <c r="M43" s="87">
        <f t="shared" si="44"/>
        <v>34242.933931600004</v>
      </c>
      <c r="N43" s="87">
        <f t="shared" si="44"/>
        <v>47.93393159999982</v>
      </c>
      <c r="O43" s="89">
        <f t="shared" si="44"/>
        <v>120</v>
      </c>
      <c r="P43" s="90">
        <f t="shared" si="44"/>
        <v>1618</v>
      </c>
      <c r="Q43" s="87">
        <f t="shared" si="44"/>
        <v>32625</v>
      </c>
      <c r="R43" s="87">
        <f t="shared" si="44"/>
        <v>0</v>
      </c>
      <c r="S43" s="87">
        <f t="shared" si="44"/>
        <v>0</v>
      </c>
      <c r="T43" s="87">
        <f t="shared" si="44"/>
        <v>0</v>
      </c>
      <c r="U43" s="87">
        <f t="shared" si="44"/>
        <v>28674</v>
      </c>
      <c r="V43" s="87">
        <f t="shared" si="44"/>
        <v>0</v>
      </c>
      <c r="W43" s="87">
        <f t="shared" si="44"/>
        <v>28674</v>
      </c>
      <c r="X43" s="87">
        <f t="shared" si="44"/>
        <v>3951</v>
      </c>
      <c r="Y43" s="87">
        <f t="shared" si="44"/>
        <v>0</v>
      </c>
      <c r="Z43" s="87">
        <f t="shared" si="44"/>
        <v>0</v>
      </c>
      <c r="AA43" s="87">
        <f t="shared" si="44"/>
        <v>0</v>
      </c>
      <c r="AB43" s="89">
        <f t="shared" si="44"/>
        <v>34243</v>
      </c>
      <c r="AC43" s="80">
        <f t="shared" si="6"/>
        <v>0.06606839999585645</v>
      </c>
    </row>
    <row r="44" spans="1:29" ht="12.75" customHeight="1">
      <c r="A44" s="101" t="s">
        <v>121</v>
      </c>
      <c r="B44" s="102">
        <f aca="true" t="shared" si="45" ref="B44:G44">B10+B45</f>
        <v>1000668.7825716</v>
      </c>
      <c r="C44" s="102">
        <f t="shared" si="45"/>
        <v>174090</v>
      </c>
      <c r="D44" s="102">
        <f t="shared" si="45"/>
        <v>390752.26749999996</v>
      </c>
      <c r="E44" s="102">
        <f t="shared" si="45"/>
        <v>1070507.058724351</v>
      </c>
      <c r="F44" s="102">
        <f t="shared" si="45"/>
        <v>1449809.9324212</v>
      </c>
      <c r="G44" s="102">
        <f t="shared" si="45"/>
        <v>145090</v>
      </c>
      <c r="H44" s="102">
        <f>IF(E44=0,0,F44/E44*100)</f>
        <v>135.43207591259022</v>
      </c>
      <c r="I44" s="103">
        <f>I10+I45</f>
        <v>166086</v>
      </c>
      <c r="J44" s="103">
        <f aca="true" t="shared" si="46" ref="J44:AB44">J10+J45</f>
        <v>1470805.9324212</v>
      </c>
      <c r="K44" s="102">
        <f t="shared" si="46"/>
        <v>413.43101850055945</v>
      </c>
      <c r="L44" s="102">
        <f t="shared" si="46"/>
        <v>0</v>
      </c>
      <c r="M44" s="102">
        <f t="shared" si="46"/>
        <v>621365.9088747508</v>
      </c>
      <c r="N44" s="102">
        <f t="shared" si="46"/>
        <v>-379302.8736968491</v>
      </c>
      <c r="O44" s="104">
        <f t="shared" si="46"/>
        <v>195086</v>
      </c>
      <c r="P44" s="105">
        <f t="shared" si="46"/>
        <v>344706.7413878</v>
      </c>
      <c r="Q44" s="102">
        <f t="shared" si="46"/>
        <v>268138</v>
      </c>
      <c r="R44" s="102">
        <f t="shared" si="46"/>
        <v>9440</v>
      </c>
      <c r="S44" s="102">
        <f t="shared" si="46"/>
        <v>9440</v>
      </c>
      <c r="T44" s="102">
        <f t="shared" si="46"/>
        <v>0</v>
      </c>
      <c r="U44" s="102">
        <f t="shared" si="46"/>
        <v>92299</v>
      </c>
      <c r="V44" s="102">
        <f t="shared" si="46"/>
        <v>0</v>
      </c>
      <c r="W44" s="102">
        <f t="shared" si="46"/>
        <v>92299</v>
      </c>
      <c r="X44" s="102">
        <f t="shared" si="46"/>
        <v>166399</v>
      </c>
      <c r="Y44" s="102">
        <f t="shared" si="46"/>
        <v>8506</v>
      </c>
      <c r="Z44" s="102">
        <f t="shared" si="46"/>
        <v>15</v>
      </c>
      <c r="AA44" s="102">
        <f t="shared" si="46"/>
        <v>0</v>
      </c>
      <c r="AB44" s="104">
        <f t="shared" si="46"/>
        <v>621365.7413878</v>
      </c>
      <c r="AC44" s="80">
        <f t="shared" si="6"/>
        <v>-0.16748695087153465</v>
      </c>
    </row>
    <row r="45" spans="1:29" ht="12.75" customHeight="1">
      <c r="A45" s="106" t="s">
        <v>122</v>
      </c>
      <c r="B45" s="107">
        <f aca="true" t="shared" si="47" ref="B45:G45">SUM(B47:B58)</f>
        <v>432396.91541159997</v>
      </c>
      <c r="C45" s="107">
        <f t="shared" si="47"/>
        <v>50</v>
      </c>
      <c r="D45" s="107">
        <f t="shared" si="47"/>
        <v>89298.22400000002</v>
      </c>
      <c r="E45" s="107">
        <f t="shared" si="47"/>
        <v>143899.47084979995</v>
      </c>
      <c r="F45" s="107">
        <f t="shared" si="47"/>
        <v>433837.9324212</v>
      </c>
      <c r="G45" s="107">
        <f t="shared" si="47"/>
        <v>50</v>
      </c>
      <c r="H45" s="107">
        <f>IF(E45=0,0,F45/E45*100)</f>
        <v>301.48681566316066</v>
      </c>
      <c r="I45" s="108">
        <f>SUM(I47:I58)</f>
        <v>108</v>
      </c>
      <c r="J45" s="108">
        <f>F45-G45+I45</f>
        <v>433895.9324212</v>
      </c>
      <c r="K45" s="109">
        <f>IF(E45=0,0,J45/E45*100)</f>
        <v>301.5271215792683</v>
      </c>
      <c r="L45" s="107">
        <f>SUM(L47:L58)</f>
        <v>0</v>
      </c>
      <c r="M45" s="107">
        <f>B45+E45-F45-L45</f>
        <v>142458.45384019997</v>
      </c>
      <c r="N45" s="110">
        <f>M45-B45</f>
        <v>-289938.4615714</v>
      </c>
      <c r="O45" s="111">
        <f>C45-G45+I45</f>
        <v>108</v>
      </c>
      <c r="P45" s="112">
        <f aca="true" t="shared" si="48" ref="P45:AB45">SUM(P47:P58)</f>
        <v>33373.7413878</v>
      </c>
      <c r="Q45" s="107">
        <f t="shared" si="48"/>
        <v>109084</v>
      </c>
      <c r="R45" s="107">
        <f t="shared" si="48"/>
        <v>9440</v>
      </c>
      <c r="S45" s="107">
        <f t="shared" si="48"/>
        <v>9440</v>
      </c>
      <c r="T45" s="107">
        <f t="shared" si="48"/>
        <v>0</v>
      </c>
      <c r="U45" s="107">
        <f t="shared" si="48"/>
        <v>56832</v>
      </c>
      <c r="V45" s="107">
        <f t="shared" si="48"/>
        <v>0</v>
      </c>
      <c r="W45" s="107">
        <f t="shared" si="48"/>
        <v>56832</v>
      </c>
      <c r="X45" s="107">
        <f t="shared" si="48"/>
        <v>42812</v>
      </c>
      <c r="Y45" s="107">
        <f t="shared" si="48"/>
        <v>0</v>
      </c>
      <c r="Z45" s="107">
        <f t="shared" si="48"/>
        <v>0</v>
      </c>
      <c r="AA45" s="107">
        <f t="shared" si="48"/>
        <v>0</v>
      </c>
      <c r="AB45" s="111">
        <f t="shared" si="48"/>
        <v>142457.7413878</v>
      </c>
      <c r="AC45" s="80">
        <f t="shared" si="6"/>
        <v>-0.7124523999809753</v>
      </c>
    </row>
    <row r="46" spans="1:29" ht="12.75" customHeight="1">
      <c r="A46" s="113" t="s">
        <v>123</v>
      </c>
      <c r="B46" s="87"/>
      <c r="C46" s="87"/>
      <c r="D46" s="87"/>
      <c r="E46" s="87"/>
      <c r="F46" s="87"/>
      <c r="G46" s="87"/>
      <c r="H46" s="87"/>
      <c r="I46" s="88"/>
      <c r="J46" s="88"/>
      <c r="K46" s="84"/>
      <c r="L46" s="87"/>
      <c r="M46" s="87"/>
      <c r="N46" s="87"/>
      <c r="O46" s="89"/>
      <c r="P46" s="90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9"/>
      <c r="AC46" s="80">
        <f t="shared" si="6"/>
        <v>0</v>
      </c>
    </row>
    <row r="47" spans="1:29" ht="12.75" customHeight="1">
      <c r="A47" s="113" t="s">
        <v>124</v>
      </c>
      <c r="B47" s="91">
        <f aca="true" t="shared" si="49" ref="B47:G58">B126+B205+B284+B363+B442+B521+B600+B679</f>
        <v>334042.934555</v>
      </c>
      <c r="C47" s="91">
        <f t="shared" si="49"/>
        <v>0</v>
      </c>
      <c r="D47" s="107">
        <f t="shared" si="49"/>
        <v>84188.948</v>
      </c>
      <c r="E47" s="107">
        <f t="shared" si="49"/>
        <v>135206.67046159998</v>
      </c>
      <c r="F47" s="114">
        <f t="shared" si="49"/>
        <v>426937</v>
      </c>
      <c r="G47" s="114">
        <f t="shared" si="49"/>
        <v>0</v>
      </c>
      <c r="H47" s="87">
        <f aca="true" t="shared" si="50" ref="H47:H58">IF(E47=0,0,F47/E47*100)</f>
        <v>315.7662255437717</v>
      </c>
      <c r="I47" s="92">
        <f aca="true" t="shared" si="51" ref="I47:I58">I126+I205+I284+I363+I442+I521+I600+I679</f>
        <v>0</v>
      </c>
      <c r="J47" s="88">
        <f aca="true" t="shared" si="52" ref="J47:J58">F47-G47+I47</f>
        <v>426937</v>
      </c>
      <c r="K47" s="84">
        <f aca="true" t="shared" si="53" ref="K47:K58">IF(E47=0,0,J47/E47*100)</f>
        <v>315.7662255437717</v>
      </c>
      <c r="L47" s="91">
        <f aca="true" t="shared" si="54" ref="L47:L58">L126+L205+L284+L363+L442+L521+L600+L679</f>
        <v>0</v>
      </c>
      <c r="M47" s="87">
        <f aca="true" t="shared" si="55" ref="M47:M58">B47+E47-F47-L47</f>
        <v>42312.60501659999</v>
      </c>
      <c r="N47" s="87">
        <f aca="true" t="shared" si="56" ref="N47:N58">M47-B47</f>
        <v>-291730.3295384</v>
      </c>
      <c r="O47" s="89">
        <f aca="true" t="shared" si="57" ref="O47:O58">C47-G47+I47</f>
        <v>0</v>
      </c>
      <c r="P47" s="91">
        <f aca="true" t="shared" si="58" ref="P47:P58">P126+P205+P284+P363+P442+P521+P600+P679</f>
        <v>25823</v>
      </c>
      <c r="Q47" s="88">
        <f>R47+U47+X47</f>
        <v>16489</v>
      </c>
      <c r="R47" s="88">
        <f>SUM(S47:T47)</f>
        <v>0</v>
      </c>
      <c r="S47" s="91">
        <f aca="true" t="shared" si="59" ref="S47:T58">S126+S205+S284+S363+S442+S521+S600+S679</f>
        <v>0</v>
      </c>
      <c r="T47" s="91">
        <f t="shared" si="59"/>
        <v>0</v>
      </c>
      <c r="U47" s="94">
        <f>SUM(V47:W47)</f>
        <v>0</v>
      </c>
      <c r="V47" s="91">
        <f aca="true" t="shared" si="60" ref="V47:AA58">V126+V205+V284+V363+V442+V521+V600+V679</f>
        <v>0</v>
      </c>
      <c r="W47" s="91">
        <f t="shared" si="60"/>
        <v>0</v>
      </c>
      <c r="X47" s="91">
        <f t="shared" si="60"/>
        <v>16489</v>
      </c>
      <c r="Y47" s="91">
        <f t="shared" si="60"/>
        <v>0</v>
      </c>
      <c r="Z47" s="91">
        <f t="shared" si="60"/>
        <v>0</v>
      </c>
      <c r="AA47" s="91">
        <f t="shared" si="60"/>
        <v>0</v>
      </c>
      <c r="AB47" s="95">
        <f>P47+Q47+Y47+Z47-AA47</f>
        <v>42312</v>
      </c>
      <c r="AC47" s="80">
        <f t="shared" si="6"/>
        <v>-0.6050165999913588</v>
      </c>
    </row>
    <row r="48" spans="1:29" ht="12.75" customHeight="1">
      <c r="A48" s="115" t="s">
        <v>125</v>
      </c>
      <c r="B48" s="91">
        <f t="shared" si="49"/>
        <v>0</v>
      </c>
      <c r="C48" s="91">
        <f t="shared" si="49"/>
        <v>0</v>
      </c>
      <c r="D48" s="87">
        <f t="shared" si="49"/>
        <v>1.282</v>
      </c>
      <c r="E48" s="107">
        <f t="shared" si="49"/>
        <v>2.7413878</v>
      </c>
      <c r="F48" s="91">
        <f t="shared" si="49"/>
        <v>0</v>
      </c>
      <c r="G48" s="91">
        <f t="shared" si="49"/>
        <v>0</v>
      </c>
      <c r="H48" s="87">
        <f t="shared" si="50"/>
        <v>0</v>
      </c>
      <c r="I48" s="92">
        <f t="shared" si="51"/>
        <v>0</v>
      </c>
      <c r="J48" s="88">
        <f t="shared" si="52"/>
        <v>0</v>
      </c>
      <c r="K48" s="84">
        <f t="shared" si="53"/>
        <v>0</v>
      </c>
      <c r="L48" s="91">
        <f t="shared" si="54"/>
        <v>0</v>
      </c>
      <c r="M48" s="87">
        <f t="shared" si="55"/>
        <v>2.7413878</v>
      </c>
      <c r="N48" s="87">
        <f t="shared" si="56"/>
        <v>2.7413878</v>
      </c>
      <c r="O48" s="89">
        <f t="shared" si="57"/>
        <v>0</v>
      </c>
      <c r="P48" s="91">
        <f t="shared" si="58"/>
        <v>2.7413878</v>
      </c>
      <c r="Q48" s="88">
        <f aca="true" t="shared" si="61" ref="Q48:Q58">R48+U48+X48</f>
        <v>0</v>
      </c>
      <c r="R48" s="88">
        <f aca="true" t="shared" si="62" ref="R48:R58">SUM(S48:T48)</f>
        <v>0</v>
      </c>
      <c r="S48" s="91">
        <f t="shared" si="59"/>
        <v>0</v>
      </c>
      <c r="T48" s="91">
        <f t="shared" si="59"/>
        <v>0</v>
      </c>
      <c r="U48" s="94">
        <f aca="true" t="shared" si="63" ref="U48:U58">SUM(V48:W48)</f>
        <v>0</v>
      </c>
      <c r="V48" s="91">
        <f t="shared" si="60"/>
        <v>0</v>
      </c>
      <c r="W48" s="91">
        <f t="shared" si="60"/>
        <v>0</v>
      </c>
      <c r="X48" s="91">
        <f t="shared" si="60"/>
        <v>0</v>
      </c>
      <c r="Y48" s="91">
        <f t="shared" si="60"/>
        <v>0</v>
      </c>
      <c r="Z48" s="91">
        <f t="shared" si="60"/>
        <v>0</v>
      </c>
      <c r="AA48" s="91">
        <f t="shared" si="60"/>
        <v>0</v>
      </c>
      <c r="AB48" s="95">
        <f aca="true" t="shared" si="64" ref="AB48:AB58">P48+Q48+Y48+Z48-AA48</f>
        <v>2.7413878</v>
      </c>
      <c r="AC48" s="80">
        <f t="shared" si="6"/>
        <v>0</v>
      </c>
    </row>
    <row r="49" spans="1:29" ht="12.75" customHeight="1">
      <c r="A49" s="115" t="s">
        <v>126</v>
      </c>
      <c r="B49" s="91">
        <f t="shared" si="49"/>
        <v>79532.9808566</v>
      </c>
      <c r="C49" s="91">
        <f t="shared" si="49"/>
        <v>0</v>
      </c>
      <c r="D49" s="87">
        <f t="shared" si="49"/>
        <v>2033.887</v>
      </c>
      <c r="E49" s="107">
        <f t="shared" si="49"/>
        <v>3460.9368139999997</v>
      </c>
      <c r="F49" s="91">
        <f t="shared" si="49"/>
        <v>0</v>
      </c>
      <c r="G49" s="91">
        <f t="shared" si="49"/>
        <v>0</v>
      </c>
      <c r="H49" s="87">
        <f t="shared" si="50"/>
        <v>0</v>
      </c>
      <c r="I49" s="92">
        <f t="shared" si="51"/>
        <v>0</v>
      </c>
      <c r="J49" s="88">
        <f t="shared" si="52"/>
        <v>0</v>
      </c>
      <c r="K49" s="84">
        <f t="shared" si="53"/>
        <v>0</v>
      </c>
      <c r="L49" s="91">
        <f t="shared" si="54"/>
        <v>0</v>
      </c>
      <c r="M49" s="87">
        <f t="shared" si="55"/>
        <v>82993.9176706</v>
      </c>
      <c r="N49" s="87">
        <f t="shared" si="56"/>
        <v>3460.9368140000006</v>
      </c>
      <c r="O49" s="89">
        <f t="shared" si="57"/>
        <v>0</v>
      </c>
      <c r="P49" s="91">
        <f t="shared" si="58"/>
        <v>3461</v>
      </c>
      <c r="Q49" s="88">
        <f t="shared" si="61"/>
        <v>79533</v>
      </c>
      <c r="R49" s="88">
        <f t="shared" si="62"/>
        <v>0</v>
      </c>
      <c r="S49" s="91">
        <f t="shared" si="59"/>
        <v>0</v>
      </c>
      <c r="T49" s="91">
        <f t="shared" si="59"/>
        <v>0</v>
      </c>
      <c r="U49" s="94">
        <f t="shared" si="63"/>
        <v>56832</v>
      </c>
      <c r="V49" s="91">
        <f t="shared" si="60"/>
        <v>0</v>
      </c>
      <c r="W49" s="91">
        <f t="shared" si="60"/>
        <v>56832</v>
      </c>
      <c r="X49" s="91">
        <f t="shared" si="60"/>
        <v>22701</v>
      </c>
      <c r="Y49" s="91">
        <f t="shared" si="60"/>
        <v>0</v>
      </c>
      <c r="Z49" s="91">
        <f t="shared" si="60"/>
        <v>0</v>
      </c>
      <c r="AA49" s="91">
        <f t="shared" si="60"/>
        <v>0</v>
      </c>
      <c r="AB49" s="95">
        <f t="shared" si="64"/>
        <v>82994</v>
      </c>
      <c r="AC49" s="80">
        <f t="shared" si="6"/>
        <v>0.08232940000016242</v>
      </c>
    </row>
    <row r="50" spans="1:29" ht="12.75" customHeight="1">
      <c r="A50" s="115" t="s">
        <v>127</v>
      </c>
      <c r="B50" s="91">
        <f t="shared" si="49"/>
        <v>0</v>
      </c>
      <c r="C50" s="91">
        <f t="shared" si="49"/>
        <v>50</v>
      </c>
      <c r="D50" s="87">
        <f t="shared" si="49"/>
        <v>672.263</v>
      </c>
      <c r="E50" s="107">
        <f t="shared" si="49"/>
        <v>1141.9324212</v>
      </c>
      <c r="F50" s="91">
        <f t="shared" si="49"/>
        <v>1141.9324212</v>
      </c>
      <c r="G50" s="91">
        <f t="shared" si="49"/>
        <v>50</v>
      </c>
      <c r="H50" s="87">
        <f t="shared" si="50"/>
        <v>100</v>
      </c>
      <c r="I50" s="92">
        <f t="shared" si="51"/>
        <v>108</v>
      </c>
      <c r="J50" s="88">
        <f t="shared" si="52"/>
        <v>1199.9324212</v>
      </c>
      <c r="K50" s="84">
        <f t="shared" si="53"/>
        <v>105.07910966736986</v>
      </c>
      <c r="L50" s="91">
        <f t="shared" si="54"/>
        <v>0</v>
      </c>
      <c r="M50" s="87">
        <f t="shared" si="55"/>
        <v>0</v>
      </c>
      <c r="N50" s="87">
        <f t="shared" si="56"/>
        <v>0</v>
      </c>
      <c r="O50" s="89">
        <f t="shared" si="57"/>
        <v>108</v>
      </c>
      <c r="P50" s="91">
        <f t="shared" si="58"/>
        <v>0</v>
      </c>
      <c r="Q50" s="88">
        <f t="shared" si="61"/>
        <v>0</v>
      </c>
      <c r="R50" s="88">
        <f t="shared" si="62"/>
        <v>0</v>
      </c>
      <c r="S50" s="91">
        <f t="shared" si="59"/>
        <v>0</v>
      </c>
      <c r="T50" s="91">
        <f t="shared" si="59"/>
        <v>0</v>
      </c>
      <c r="U50" s="94">
        <f t="shared" si="63"/>
        <v>0</v>
      </c>
      <c r="V50" s="91">
        <f t="shared" si="60"/>
        <v>0</v>
      </c>
      <c r="W50" s="91">
        <f t="shared" si="60"/>
        <v>0</v>
      </c>
      <c r="X50" s="91">
        <f t="shared" si="60"/>
        <v>0</v>
      </c>
      <c r="Y50" s="91">
        <f t="shared" si="60"/>
        <v>0</v>
      </c>
      <c r="Z50" s="91">
        <f t="shared" si="60"/>
        <v>0</v>
      </c>
      <c r="AA50" s="91">
        <f t="shared" si="60"/>
        <v>0</v>
      </c>
      <c r="AB50" s="95">
        <f t="shared" si="64"/>
        <v>0</v>
      </c>
      <c r="AC50" s="80">
        <f t="shared" si="6"/>
        <v>0</v>
      </c>
    </row>
    <row r="51" spans="1:29" ht="12.75" customHeight="1">
      <c r="A51" s="113" t="s">
        <v>128</v>
      </c>
      <c r="B51" s="91">
        <f t="shared" si="49"/>
        <v>0</v>
      </c>
      <c r="C51" s="91">
        <f t="shared" si="49"/>
        <v>0</v>
      </c>
      <c r="D51" s="87">
        <f t="shared" si="49"/>
        <v>0</v>
      </c>
      <c r="E51" s="107">
        <f t="shared" si="49"/>
        <v>0</v>
      </c>
      <c r="F51" s="91">
        <f t="shared" si="49"/>
        <v>0</v>
      </c>
      <c r="G51" s="91">
        <f t="shared" si="49"/>
        <v>0</v>
      </c>
      <c r="H51" s="87">
        <f t="shared" si="50"/>
        <v>0</v>
      </c>
      <c r="I51" s="92">
        <f t="shared" si="51"/>
        <v>0</v>
      </c>
      <c r="J51" s="88">
        <f t="shared" si="52"/>
        <v>0</v>
      </c>
      <c r="K51" s="84">
        <f t="shared" si="53"/>
        <v>0</v>
      </c>
      <c r="L51" s="91">
        <f t="shared" si="54"/>
        <v>0</v>
      </c>
      <c r="M51" s="87">
        <f t="shared" si="55"/>
        <v>0</v>
      </c>
      <c r="N51" s="87">
        <f t="shared" si="56"/>
        <v>0</v>
      </c>
      <c r="O51" s="89">
        <f t="shared" si="57"/>
        <v>0</v>
      </c>
      <c r="P51" s="91">
        <f t="shared" si="58"/>
        <v>0</v>
      </c>
      <c r="Q51" s="88">
        <f t="shared" si="61"/>
        <v>0</v>
      </c>
      <c r="R51" s="88">
        <f t="shared" si="62"/>
        <v>0</v>
      </c>
      <c r="S51" s="91">
        <f t="shared" si="59"/>
        <v>0</v>
      </c>
      <c r="T51" s="91">
        <f t="shared" si="59"/>
        <v>0</v>
      </c>
      <c r="U51" s="94">
        <f t="shared" si="63"/>
        <v>0</v>
      </c>
      <c r="V51" s="91">
        <f t="shared" si="60"/>
        <v>0</v>
      </c>
      <c r="W51" s="91">
        <f t="shared" si="60"/>
        <v>0</v>
      </c>
      <c r="X51" s="91">
        <f t="shared" si="60"/>
        <v>0</v>
      </c>
      <c r="Y51" s="91">
        <f t="shared" si="60"/>
        <v>0</v>
      </c>
      <c r="Z51" s="91">
        <f t="shared" si="60"/>
        <v>0</v>
      </c>
      <c r="AA51" s="91">
        <f t="shared" si="60"/>
        <v>0</v>
      </c>
      <c r="AB51" s="95">
        <f t="shared" si="64"/>
        <v>0</v>
      </c>
      <c r="AC51" s="80">
        <f t="shared" si="6"/>
        <v>0</v>
      </c>
    </row>
    <row r="52" spans="1:29" ht="12.75" customHeight="1">
      <c r="A52" s="113" t="s">
        <v>129</v>
      </c>
      <c r="B52" s="91">
        <f t="shared" si="49"/>
        <v>0</v>
      </c>
      <c r="C52" s="91">
        <f t="shared" si="49"/>
        <v>0</v>
      </c>
      <c r="D52" s="87">
        <f t="shared" si="49"/>
        <v>0</v>
      </c>
      <c r="E52" s="107">
        <f t="shared" si="49"/>
        <v>0</v>
      </c>
      <c r="F52" s="91">
        <f t="shared" si="49"/>
        <v>0</v>
      </c>
      <c r="G52" s="91">
        <f t="shared" si="49"/>
        <v>0</v>
      </c>
      <c r="H52" s="87">
        <f t="shared" si="50"/>
        <v>0</v>
      </c>
      <c r="I52" s="92">
        <f t="shared" si="51"/>
        <v>0</v>
      </c>
      <c r="J52" s="88">
        <f t="shared" si="52"/>
        <v>0</v>
      </c>
      <c r="K52" s="84">
        <f t="shared" si="53"/>
        <v>0</v>
      </c>
      <c r="L52" s="91">
        <f t="shared" si="54"/>
        <v>0</v>
      </c>
      <c r="M52" s="87">
        <f t="shared" si="55"/>
        <v>0</v>
      </c>
      <c r="N52" s="87">
        <f t="shared" si="56"/>
        <v>0</v>
      </c>
      <c r="O52" s="89">
        <f t="shared" si="57"/>
        <v>0</v>
      </c>
      <c r="P52" s="91">
        <f t="shared" si="58"/>
        <v>0</v>
      </c>
      <c r="Q52" s="88">
        <f t="shared" si="61"/>
        <v>0</v>
      </c>
      <c r="R52" s="88">
        <f t="shared" si="62"/>
        <v>0</v>
      </c>
      <c r="S52" s="91">
        <f t="shared" si="59"/>
        <v>0</v>
      </c>
      <c r="T52" s="91">
        <f t="shared" si="59"/>
        <v>0</v>
      </c>
      <c r="U52" s="94">
        <f t="shared" si="63"/>
        <v>0</v>
      </c>
      <c r="V52" s="91">
        <f t="shared" si="60"/>
        <v>0</v>
      </c>
      <c r="W52" s="91">
        <f t="shared" si="60"/>
        <v>0</v>
      </c>
      <c r="X52" s="91">
        <f t="shared" si="60"/>
        <v>0</v>
      </c>
      <c r="Y52" s="91">
        <f t="shared" si="60"/>
        <v>0</v>
      </c>
      <c r="Z52" s="91">
        <f t="shared" si="60"/>
        <v>0</v>
      </c>
      <c r="AA52" s="91">
        <f t="shared" si="60"/>
        <v>0</v>
      </c>
      <c r="AB52" s="95">
        <f t="shared" si="64"/>
        <v>0</v>
      </c>
      <c r="AC52" s="80">
        <f t="shared" si="6"/>
        <v>0</v>
      </c>
    </row>
    <row r="53" spans="1:29" ht="12.75" customHeight="1">
      <c r="A53" s="115" t="s">
        <v>130</v>
      </c>
      <c r="B53" s="91">
        <f t="shared" si="49"/>
        <v>0</v>
      </c>
      <c r="C53" s="91">
        <f t="shared" si="49"/>
        <v>0</v>
      </c>
      <c r="D53" s="87">
        <f t="shared" si="49"/>
        <v>0</v>
      </c>
      <c r="E53" s="107">
        <f t="shared" si="49"/>
        <v>0</v>
      </c>
      <c r="F53" s="91">
        <f t="shared" si="49"/>
        <v>0</v>
      </c>
      <c r="G53" s="91">
        <f t="shared" si="49"/>
        <v>0</v>
      </c>
      <c r="H53" s="87">
        <f t="shared" si="50"/>
        <v>0</v>
      </c>
      <c r="I53" s="92">
        <f t="shared" si="51"/>
        <v>0</v>
      </c>
      <c r="J53" s="88">
        <f t="shared" si="52"/>
        <v>0</v>
      </c>
      <c r="K53" s="84">
        <f t="shared" si="53"/>
        <v>0</v>
      </c>
      <c r="L53" s="91">
        <f t="shared" si="54"/>
        <v>0</v>
      </c>
      <c r="M53" s="87">
        <f t="shared" si="55"/>
        <v>0</v>
      </c>
      <c r="N53" s="87">
        <f t="shared" si="56"/>
        <v>0</v>
      </c>
      <c r="O53" s="89">
        <f t="shared" si="57"/>
        <v>0</v>
      </c>
      <c r="P53" s="91">
        <f t="shared" si="58"/>
        <v>0</v>
      </c>
      <c r="Q53" s="88">
        <f t="shared" si="61"/>
        <v>0</v>
      </c>
      <c r="R53" s="88">
        <f t="shared" si="62"/>
        <v>0</v>
      </c>
      <c r="S53" s="91">
        <f t="shared" si="59"/>
        <v>0</v>
      </c>
      <c r="T53" s="91">
        <f t="shared" si="59"/>
        <v>0</v>
      </c>
      <c r="U53" s="94">
        <f t="shared" si="63"/>
        <v>0</v>
      </c>
      <c r="V53" s="91">
        <f t="shared" si="60"/>
        <v>0</v>
      </c>
      <c r="W53" s="91">
        <f t="shared" si="60"/>
        <v>0</v>
      </c>
      <c r="X53" s="91">
        <f t="shared" si="60"/>
        <v>0</v>
      </c>
      <c r="Y53" s="91">
        <f t="shared" si="60"/>
        <v>0</v>
      </c>
      <c r="Z53" s="91">
        <f t="shared" si="60"/>
        <v>0</v>
      </c>
      <c r="AA53" s="91">
        <f t="shared" si="60"/>
        <v>0</v>
      </c>
      <c r="AB53" s="95">
        <f t="shared" si="64"/>
        <v>0</v>
      </c>
      <c r="AC53" s="80">
        <f t="shared" si="6"/>
        <v>0</v>
      </c>
    </row>
    <row r="54" spans="1:29" s="117" customFormat="1" ht="12.75" customHeight="1">
      <c r="A54" s="116"/>
      <c r="B54" s="91">
        <f t="shared" si="49"/>
        <v>18821</v>
      </c>
      <c r="C54" s="91">
        <f t="shared" si="49"/>
        <v>0</v>
      </c>
      <c r="D54" s="87">
        <f t="shared" si="49"/>
        <v>2401.844</v>
      </c>
      <c r="E54" s="107">
        <f t="shared" si="49"/>
        <v>4087.1897652</v>
      </c>
      <c r="F54" s="91">
        <f t="shared" si="49"/>
        <v>5759</v>
      </c>
      <c r="G54" s="91">
        <f t="shared" si="49"/>
        <v>0</v>
      </c>
      <c r="H54" s="87">
        <f>IF(E54=0,0,F54/E54*100)</f>
        <v>140.90366072636203</v>
      </c>
      <c r="I54" s="92">
        <f t="shared" si="51"/>
        <v>0</v>
      </c>
      <c r="J54" s="88">
        <f t="shared" si="52"/>
        <v>5759</v>
      </c>
      <c r="K54" s="84">
        <f t="shared" si="53"/>
        <v>140.90366072636203</v>
      </c>
      <c r="L54" s="91">
        <f t="shared" si="54"/>
        <v>0</v>
      </c>
      <c r="M54" s="87">
        <f t="shared" si="55"/>
        <v>17149.1897652</v>
      </c>
      <c r="N54" s="87">
        <f t="shared" si="56"/>
        <v>-1671.8102347999993</v>
      </c>
      <c r="O54" s="89">
        <f t="shared" si="57"/>
        <v>0</v>
      </c>
      <c r="P54" s="91">
        <f t="shared" si="58"/>
        <v>4087</v>
      </c>
      <c r="Q54" s="88">
        <f t="shared" si="61"/>
        <v>13062</v>
      </c>
      <c r="R54" s="88">
        <f t="shared" si="62"/>
        <v>9440</v>
      </c>
      <c r="S54" s="91">
        <f t="shared" si="59"/>
        <v>9440</v>
      </c>
      <c r="T54" s="91">
        <f t="shared" si="59"/>
        <v>0</v>
      </c>
      <c r="U54" s="94">
        <f t="shared" si="63"/>
        <v>0</v>
      </c>
      <c r="V54" s="91">
        <f t="shared" si="60"/>
        <v>0</v>
      </c>
      <c r="W54" s="91">
        <f t="shared" si="60"/>
        <v>0</v>
      </c>
      <c r="X54" s="91">
        <f t="shared" si="60"/>
        <v>3622</v>
      </c>
      <c r="Y54" s="91">
        <f t="shared" si="60"/>
        <v>0</v>
      </c>
      <c r="Z54" s="91">
        <f t="shared" si="60"/>
        <v>0</v>
      </c>
      <c r="AA54" s="91">
        <f t="shared" si="60"/>
        <v>0</v>
      </c>
      <c r="AB54" s="95">
        <f t="shared" si="64"/>
        <v>17149</v>
      </c>
      <c r="AC54" s="80">
        <f t="shared" si="6"/>
        <v>-0.18976520000069286</v>
      </c>
    </row>
    <row r="55" spans="1:29" s="117" customFormat="1" ht="12.75" customHeight="1">
      <c r="A55" s="116"/>
      <c r="B55" s="91">
        <f t="shared" si="49"/>
        <v>0</v>
      </c>
      <c r="C55" s="91">
        <f t="shared" si="49"/>
        <v>0</v>
      </c>
      <c r="D55" s="87">
        <f t="shared" si="49"/>
        <v>0</v>
      </c>
      <c r="E55" s="107">
        <f t="shared" si="49"/>
        <v>0</v>
      </c>
      <c r="F55" s="91">
        <f t="shared" si="49"/>
        <v>0</v>
      </c>
      <c r="G55" s="91">
        <f t="shared" si="49"/>
        <v>0</v>
      </c>
      <c r="H55" s="87">
        <f>IF(E55=0,0,F55/E55*100)</f>
        <v>0</v>
      </c>
      <c r="I55" s="92">
        <f t="shared" si="51"/>
        <v>0</v>
      </c>
      <c r="J55" s="88">
        <f t="shared" si="52"/>
        <v>0</v>
      </c>
      <c r="K55" s="84">
        <f t="shared" si="53"/>
        <v>0</v>
      </c>
      <c r="L55" s="91">
        <f t="shared" si="54"/>
        <v>0</v>
      </c>
      <c r="M55" s="87">
        <f t="shared" si="55"/>
        <v>0</v>
      </c>
      <c r="N55" s="87">
        <f t="shared" si="56"/>
        <v>0</v>
      </c>
      <c r="O55" s="89">
        <f t="shared" si="57"/>
        <v>0</v>
      </c>
      <c r="P55" s="91">
        <f t="shared" si="58"/>
        <v>0</v>
      </c>
      <c r="Q55" s="88">
        <f t="shared" si="61"/>
        <v>0</v>
      </c>
      <c r="R55" s="88">
        <f t="shared" si="62"/>
        <v>0</v>
      </c>
      <c r="S55" s="91">
        <f t="shared" si="59"/>
        <v>0</v>
      </c>
      <c r="T55" s="91">
        <f t="shared" si="59"/>
        <v>0</v>
      </c>
      <c r="U55" s="94">
        <f t="shared" si="63"/>
        <v>0</v>
      </c>
      <c r="V55" s="91">
        <f t="shared" si="60"/>
        <v>0</v>
      </c>
      <c r="W55" s="91">
        <f t="shared" si="60"/>
        <v>0</v>
      </c>
      <c r="X55" s="91">
        <f t="shared" si="60"/>
        <v>0</v>
      </c>
      <c r="Y55" s="91">
        <f t="shared" si="60"/>
        <v>0</v>
      </c>
      <c r="Z55" s="91">
        <f t="shared" si="60"/>
        <v>0</v>
      </c>
      <c r="AA55" s="91">
        <f t="shared" si="60"/>
        <v>0</v>
      </c>
      <c r="AB55" s="95">
        <f t="shared" si="64"/>
        <v>0</v>
      </c>
      <c r="AC55" s="80">
        <f t="shared" si="6"/>
        <v>0</v>
      </c>
    </row>
    <row r="56" spans="1:29" s="117" customFormat="1" ht="12.75" customHeight="1">
      <c r="A56" s="116"/>
      <c r="B56" s="91">
        <f t="shared" si="49"/>
        <v>0</v>
      </c>
      <c r="C56" s="91">
        <f t="shared" si="49"/>
        <v>0</v>
      </c>
      <c r="D56" s="87">
        <f t="shared" si="49"/>
        <v>0</v>
      </c>
      <c r="E56" s="107">
        <f t="shared" si="49"/>
        <v>0</v>
      </c>
      <c r="F56" s="91">
        <f t="shared" si="49"/>
        <v>0</v>
      </c>
      <c r="G56" s="91">
        <f t="shared" si="49"/>
        <v>0</v>
      </c>
      <c r="H56" s="87">
        <f>IF(E56=0,0,F56/E56*100)</f>
        <v>0</v>
      </c>
      <c r="I56" s="92">
        <f t="shared" si="51"/>
        <v>0</v>
      </c>
      <c r="J56" s="88">
        <f t="shared" si="52"/>
        <v>0</v>
      </c>
      <c r="K56" s="84">
        <f t="shared" si="53"/>
        <v>0</v>
      </c>
      <c r="L56" s="91">
        <f t="shared" si="54"/>
        <v>0</v>
      </c>
      <c r="M56" s="87">
        <f t="shared" si="55"/>
        <v>0</v>
      </c>
      <c r="N56" s="87">
        <f t="shared" si="56"/>
        <v>0</v>
      </c>
      <c r="O56" s="89">
        <f t="shared" si="57"/>
        <v>0</v>
      </c>
      <c r="P56" s="91">
        <f t="shared" si="58"/>
        <v>0</v>
      </c>
      <c r="Q56" s="88">
        <f t="shared" si="61"/>
        <v>0</v>
      </c>
      <c r="R56" s="88">
        <f t="shared" si="62"/>
        <v>0</v>
      </c>
      <c r="S56" s="91">
        <f t="shared" si="59"/>
        <v>0</v>
      </c>
      <c r="T56" s="91">
        <f t="shared" si="59"/>
        <v>0</v>
      </c>
      <c r="U56" s="94">
        <f t="shared" si="63"/>
        <v>0</v>
      </c>
      <c r="V56" s="91">
        <f t="shared" si="60"/>
        <v>0</v>
      </c>
      <c r="W56" s="91">
        <f t="shared" si="60"/>
        <v>0</v>
      </c>
      <c r="X56" s="91">
        <f t="shared" si="60"/>
        <v>0</v>
      </c>
      <c r="Y56" s="91">
        <f t="shared" si="60"/>
        <v>0</v>
      </c>
      <c r="Z56" s="91">
        <f t="shared" si="60"/>
        <v>0</v>
      </c>
      <c r="AA56" s="91">
        <f t="shared" si="60"/>
        <v>0</v>
      </c>
      <c r="AB56" s="95">
        <f t="shared" si="64"/>
        <v>0</v>
      </c>
      <c r="AC56" s="80">
        <f t="shared" si="6"/>
        <v>0</v>
      </c>
    </row>
    <row r="57" spans="1:29" s="117" customFormat="1" ht="25.5">
      <c r="A57" s="118" t="s">
        <v>131</v>
      </c>
      <c r="B57" s="91">
        <f t="shared" si="49"/>
        <v>0</v>
      </c>
      <c r="C57" s="91">
        <f t="shared" si="49"/>
        <v>0</v>
      </c>
      <c r="D57" s="87">
        <f t="shared" si="49"/>
        <v>0</v>
      </c>
      <c r="E57" s="87">
        <f t="shared" si="49"/>
        <v>0</v>
      </c>
      <c r="F57" s="91">
        <f t="shared" si="49"/>
        <v>0</v>
      </c>
      <c r="G57" s="91">
        <f t="shared" si="49"/>
        <v>0</v>
      </c>
      <c r="H57" s="87">
        <f t="shared" si="50"/>
        <v>0</v>
      </c>
      <c r="I57" s="92">
        <f t="shared" si="51"/>
        <v>0</v>
      </c>
      <c r="J57" s="88">
        <f t="shared" si="52"/>
        <v>0</v>
      </c>
      <c r="K57" s="84">
        <f t="shared" si="53"/>
        <v>0</v>
      </c>
      <c r="L57" s="91">
        <f t="shared" si="54"/>
        <v>0</v>
      </c>
      <c r="M57" s="87">
        <f t="shared" si="55"/>
        <v>0</v>
      </c>
      <c r="N57" s="87">
        <f t="shared" si="56"/>
        <v>0</v>
      </c>
      <c r="O57" s="89">
        <f t="shared" si="57"/>
        <v>0</v>
      </c>
      <c r="P57" s="91">
        <f t="shared" si="58"/>
        <v>0</v>
      </c>
      <c r="Q57" s="88">
        <f t="shared" si="61"/>
        <v>0</v>
      </c>
      <c r="R57" s="88">
        <f t="shared" si="62"/>
        <v>0</v>
      </c>
      <c r="S57" s="91">
        <f t="shared" si="59"/>
        <v>0</v>
      </c>
      <c r="T57" s="91">
        <f t="shared" si="59"/>
        <v>0</v>
      </c>
      <c r="U57" s="94">
        <f t="shared" si="63"/>
        <v>0</v>
      </c>
      <c r="V57" s="91">
        <f t="shared" si="60"/>
        <v>0</v>
      </c>
      <c r="W57" s="91">
        <f t="shared" si="60"/>
        <v>0</v>
      </c>
      <c r="X57" s="91">
        <f t="shared" si="60"/>
        <v>0</v>
      </c>
      <c r="Y57" s="91">
        <f t="shared" si="60"/>
        <v>0</v>
      </c>
      <c r="Z57" s="91">
        <f t="shared" si="60"/>
        <v>0</v>
      </c>
      <c r="AA57" s="91">
        <f t="shared" si="60"/>
        <v>0</v>
      </c>
      <c r="AB57" s="95">
        <f t="shared" si="64"/>
        <v>0</v>
      </c>
      <c r="AC57" s="80">
        <f t="shared" si="6"/>
        <v>0</v>
      </c>
    </row>
    <row r="58" spans="1:29" s="117" customFormat="1" ht="12.75" customHeight="1" thickBot="1">
      <c r="A58" s="119" t="s">
        <v>132</v>
      </c>
      <c r="B58" s="120">
        <f t="shared" si="49"/>
        <v>0</v>
      </c>
      <c r="C58" s="120">
        <f t="shared" si="49"/>
        <v>0</v>
      </c>
      <c r="D58" s="121">
        <f t="shared" si="49"/>
        <v>0</v>
      </c>
      <c r="E58" s="121">
        <f t="shared" si="49"/>
        <v>0</v>
      </c>
      <c r="F58" s="120">
        <f t="shared" si="49"/>
        <v>0</v>
      </c>
      <c r="G58" s="120">
        <f t="shared" si="49"/>
        <v>0</v>
      </c>
      <c r="H58" s="121">
        <f t="shared" si="50"/>
        <v>0</v>
      </c>
      <c r="I58" s="122">
        <f t="shared" si="51"/>
        <v>0</v>
      </c>
      <c r="J58" s="123">
        <f t="shared" si="52"/>
        <v>0</v>
      </c>
      <c r="K58" s="124">
        <f t="shared" si="53"/>
        <v>0</v>
      </c>
      <c r="L58" s="120">
        <f t="shared" si="54"/>
        <v>0</v>
      </c>
      <c r="M58" s="121">
        <f t="shared" si="55"/>
        <v>0</v>
      </c>
      <c r="N58" s="121">
        <f t="shared" si="56"/>
        <v>0</v>
      </c>
      <c r="O58" s="125">
        <f t="shared" si="57"/>
        <v>0</v>
      </c>
      <c r="P58" s="91">
        <f t="shared" si="58"/>
        <v>0</v>
      </c>
      <c r="Q58" s="123">
        <f t="shared" si="61"/>
        <v>0</v>
      </c>
      <c r="R58" s="123">
        <f t="shared" si="62"/>
        <v>0</v>
      </c>
      <c r="S58" s="91">
        <f t="shared" si="59"/>
        <v>0</v>
      </c>
      <c r="T58" s="91">
        <f t="shared" si="59"/>
        <v>0</v>
      </c>
      <c r="U58" s="126">
        <f t="shared" si="63"/>
        <v>0</v>
      </c>
      <c r="V58" s="91">
        <f t="shared" si="60"/>
        <v>0</v>
      </c>
      <c r="W58" s="91">
        <f t="shared" si="60"/>
        <v>0</v>
      </c>
      <c r="X58" s="91">
        <f t="shared" si="60"/>
        <v>0</v>
      </c>
      <c r="Y58" s="91">
        <f t="shared" si="60"/>
        <v>0</v>
      </c>
      <c r="Z58" s="91">
        <f t="shared" si="60"/>
        <v>0</v>
      </c>
      <c r="AA58" s="91">
        <f t="shared" si="60"/>
        <v>0</v>
      </c>
      <c r="AB58" s="127">
        <f t="shared" si="64"/>
        <v>0</v>
      </c>
      <c r="AC58" s="128">
        <f t="shared" si="6"/>
        <v>0</v>
      </c>
    </row>
    <row r="59" spans="1:29" ht="11.25">
      <c r="A59" s="129"/>
      <c r="B59" s="130"/>
      <c r="C59" s="130"/>
      <c r="D59" s="130"/>
      <c r="E59" s="130"/>
      <c r="F59" s="130"/>
      <c r="G59" s="130"/>
      <c r="H59" s="130"/>
      <c r="I59" s="131"/>
      <c r="J59" s="131"/>
      <c r="K59" s="129"/>
      <c r="L59" s="130"/>
      <c r="M59" s="130"/>
      <c r="N59" s="130"/>
      <c r="O59" s="130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</row>
    <row r="60" spans="1:29" ht="15.75" customHeight="1" thickBot="1">
      <c r="A60" s="133"/>
      <c r="B60" s="134"/>
      <c r="C60" s="134"/>
      <c r="D60" s="134"/>
      <c r="E60" s="134"/>
      <c r="F60" s="134"/>
      <c r="G60" s="134"/>
      <c r="H60" s="134"/>
      <c r="I60" s="132"/>
      <c r="J60" s="132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</row>
    <row r="61" spans="1:29" ht="12" customHeight="1">
      <c r="A61" s="135" t="s">
        <v>133</v>
      </c>
      <c r="B61" s="136"/>
      <c r="C61" s="136"/>
      <c r="D61" s="136"/>
      <c r="E61" s="136"/>
      <c r="F61" s="136"/>
      <c r="G61" s="136"/>
      <c r="H61" s="137"/>
      <c r="I61" s="138"/>
      <c r="J61" s="138"/>
      <c r="K61" s="139"/>
      <c r="L61" s="136"/>
      <c r="M61" s="137"/>
      <c r="N61" s="137"/>
      <c r="O61" s="140"/>
      <c r="P61" s="141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42"/>
      <c r="AC61" s="143"/>
    </row>
    <row r="62" spans="1:29" ht="12" customHeight="1">
      <c r="A62" s="81" t="s">
        <v>134</v>
      </c>
      <c r="B62" s="91">
        <f>B141+B220+B299+B378+B457+B536+B615+B694</f>
        <v>0</v>
      </c>
      <c r="C62" s="91">
        <f>C141+C220+C299+C378+C457+C536+C615+C694</f>
        <v>70999</v>
      </c>
      <c r="D62" s="87">
        <f aca="true" t="shared" si="65" ref="B62:G63">D141+D220+D299+D378+D457+D536+D615+D694</f>
        <v>38474.102999999996</v>
      </c>
      <c r="E62" s="87">
        <f t="shared" si="65"/>
        <v>79519.7904692</v>
      </c>
      <c r="F62" s="91">
        <f t="shared" si="65"/>
        <v>79519.7904692</v>
      </c>
      <c r="G62" s="91">
        <f t="shared" si="65"/>
        <v>70999</v>
      </c>
      <c r="H62" s="87">
        <f>IF(E62=0,0,F62/E62*100)</f>
        <v>100</v>
      </c>
      <c r="I62" s="92">
        <f>I141+I220+I299+I378+I457+I536+I615+I694</f>
        <v>70755</v>
      </c>
      <c r="J62" s="88">
        <f>F62-G62+I62</f>
        <v>79275.7904692</v>
      </c>
      <c r="K62" s="84">
        <f>IF(E62=0,0,J62/E62*100)</f>
        <v>99.69315814521103</v>
      </c>
      <c r="L62" s="91">
        <f>L141+L220+L299+L378+L457+L536+L615+L694</f>
        <v>0</v>
      </c>
      <c r="M62" s="87">
        <f>B62+E62-F62-L62</f>
        <v>0</v>
      </c>
      <c r="N62" s="87">
        <f>M62-B62</f>
        <v>0</v>
      </c>
      <c r="O62" s="89">
        <f>C62-G62+I62</f>
        <v>70755</v>
      </c>
      <c r="P62" s="91">
        <f>P141+P220+P299+P378+P457+P536+P615+P694</f>
        <v>0</v>
      </c>
      <c r="Q62" s="88">
        <f>R62+U62+X62</f>
        <v>0</v>
      </c>
      <c r="R62" s="88">
        <f>SUM(S62:T62)</f>
        <v>0</v>
      </c>
      <c r="S62" s="91">
        <f>S141+S220+S299+S378+S457+S536+S615+S694</f>
        <v>0</v>
      </c>
      <c r="T62" s="91">
        <f>T141+T220+T299+T378+T457+T536+T615+T694</f>
        <v>0</v>
      </c>
      <c r="U62" s="94">
        <f>SUM(V62:W62)</f>
        <v>0</v>
      </c>
      <c r="V62" s="91">
        <f aca="true" t="shared" si="66" ref="V62:AA63">V141+V220+V299+V378+V457+V536+V615+V694</f>
        <v>0</v>
      </c>
      <c r="W62" s="91">
        <f t="shared" si="66"/>
        <v>0</v>
      </c>
      <c r="X62" s="91">
        <f t="shared" si="66"/>
        <v>0</v>
      </c>
      <c r="Y62" s="91">
        <f t="shared" si="66"/>
        <v>0</v>
      </c>
      <c r="Z62" s="91">
        <f t="shared" si="66"/>
        <v>0</v>
      </c>
      <c r="AA62" s="91">
        <f t="shared" si="66"/>
        <v>0</v>
      </c>
      <c r="AB62" s="95">
        <f>P62+Q62+Y62+Z62-AA62</f>
        <v>0</v>
      </c>
      <c r="AC62" s="80">
        <f t="shared" si="6"/>
        <v>0</v>
      </c>
    </row>
    <row r="63" spans="1:29" ht="12" customHeight="1">
      <c r="A63" s="81" t="s">
        <v>135</v>
      </c>
      <c r="B63" s="91">
        <f t="shared" si="65"/>
        <v>0</v>
      </c>
      <c r="C63" s="91">
        <f t="shared" si="65"/>
        <v>0</v>
      </c>
      <c r="D63" s="87">
        <f t="shared" si="65"/>
        <v>0</v>
      </c>
      <c r="E63" s="87">
        <f t="shared" si="65"/>
        <v>0</v>
      </c>
      <c r="F63" s="91">
        <f t="shared" si="65"/>
        <v>0</v>
      </c>
      <c r="G63" s="91">
        <f t="shared" si="65"/>
        <v>0</v>
      </c>
      <c r="H63" s="87">
        <f>IF(E63=0,0,F63/E63*100)</f>
        <v>0</v>
      </c>
      <c r="I63" s="92">
        <f>I142+I221+I300+I379+I458+I537+I616+I695</f>
        <v>0</v>
      </c>
      <c r="J63" s="88">
        <f>F63-G63+I63</f>
        <v>0</v>
      </c>
      <c r="K63" s="84">
        <f>IF(E63=0,0,J63/E63*100)</f>
        <v>0</v>
      </c>
      <c r="L63" s="91">
        <f>L142+L221+L300+L379+L458+L537+L616+L695</f>
        <v>0</v>
      </c>
      <c r="M63" s="87">
        <f>B63+E63-F63-L63</f>
        <v>0</v>
      </c>
      <c r="N63" s="87">
        <f>M63-B63</f>
        <v>0</v>
      </c>
      <c r="O63" s="89">
        <f>C63-G63+I63</f>
        <v>0</v>
      </c>
      <c r="P63" s="91">
        <f>P142+P221+P300+P379+P458+P537+P616+P695</f>
        <v>0</v>
      </c>
      <c r="Q63" s="88">
        <f>R63+U63+X63</f>
        <v>0</v>
      </c>
      <c r="R63" s="88">
        <f>SUM(S63:T63)</f>
        <v>0</v>
      </c>
      <c r="S63" s="91">
        <f>S142+S221+S300+S379+S458+S537+S616+S695</f>
        <v>0</v>
      </c>
      <c r="T63" s="91">
        <f>T142+T221+T300+T379+T458+T537+T616+T695</f>
        <v>0</v>
      </c>
      <c r="U63" s="94">
        <f>SUM(V63:W63)</f>
        <v>0</v>
      </c>
      <c r="V63" s="91">
        <f t="shared" si="66"/>
        <v>0</v>
      </c>
      <c r="W63" s="91">
        <f t="shared" si="66"/>
        <v>0</v>
      </c>
      <c r="X63" s="91">
        <f t="shared" si="66"/>
        <v>0</v>
      </c>
      <c r="Y63" s="91">
        <f t="shared" si="66"/>
        <v>0</v>
      </c>
      <c r="Z63" s="91">
        <f t="shared" si="66"/>
        <v>0</v>
      </c>
      <c r="AA63" s="91">
        <f t="shared" si="66"/>
        <v>0</v>
      </c>
      <c r="AB63" s="95">
        <f>P63+Q63+Y63+Z63-AA63</f>
        <v>0</v>
      </c>
      <c r="AC63" s="80">
        <f>AB63-M63</f>
        <v>0</v>
      </c>
    </row>
    <row r="64" spans="1:29" ht="12" customHeight="1">
      <c r="A64" s="81" t="s">
        <v>120</v>
      </c>
      <c r="B64" s="87">
        <f aca="true" t="shared" si="67" ref="B64:G64">SUM(B66:B76)</f>
        <v>34195</v>
      </c>
      <c r="C64" s="87">
        <f t="shared" si="67"/>
        <v>6</v>
      </c>
      <c r="D64" s="87">
        <f t="shared" si="67"/>
        <v>709.7909999999999</v>
      </c>
      <c r="E64" s="87">
        <f t="shared" si="67"/>
        <v>2029.784257</v>
      </c>
      <c r="F64" s="87">
        <f t="shared" si="67"/>
        <v>1981.8503254</v>
      </c>
      <c r="G64" s="87">
        <f t="shared" si="67"/>
        <v>6</v>
      </c>
      <c r="H64" s="87">
        <f>IF(E64=0,0,F64/E64*100)</f>
        <v>97.63847160432479</v>
      </c>
      <c r="I64" s="88">
        <f>SUM(I66:I76)</f>
        <v>120</v>
      </c>
      <c r="J64" s="88">
        <f>SUM(J66:J76)</f>
        <v>2095.8503253999997</v>
      </c>
      <c r="K64" s="84">
        <f>IF(E64=0,0,J64/E64*100)</f>
        <v>103.25483204297015</v>
      </c>
      <c r="L64" s="87">
        <f>SUM(L66:L76)</f>
        <v>0</v>
      </c>
      <c r="M64" s="87">
        <f>SUM(M66:M76)</f>
        <v>34242.933931600004</v>
      </c>
      <c r="N64" s="87">
        <f>SUM(N66:N76)</f>
        <v>47.93393159999982</v>
      </c>
      <c r="O64" s="89">
        <f>SUM(O66:O76)</f>
        <v>120</v>
      </c>
      <c r="P64" s="90">
        <f aca="true" t="shared" si="68" ref="P64:AB64">SUM(P66:P76)</f>
        <v>1618</v>
      </c>
      <c r="Q64" s="87">
        <f t="shared" si="68"/>
        <v>32625</v>
      </c>
      <c r="R64" s="87">
        <f t="shared" si="68"/>
        <v>0</v>
      </c>
      <c r="S64" s="87">
        <f t="shared" si="68"/>
        <v>0</v>
      </c>
      <c r="T64" s="87">
        <f t="shared" si="68"/>
        <v>0</v>
      </c>
      <c r="U64" s="87">
        <f t="shared" si="68"/>
        <v>28674</v>
      </c>
      <c r="V64" s="87">
        <f t="shared" si="68"/>
        <v>0</v>
      </c>
      <c r="W64" s="87">
        <f t="shared" si="68"/>
        <v>28674</v>
      </c>
      <c r="X64" s="87">
        <f t="shared" si="68"/>
        <v>3951</v>
      </c>
      <c r="Y64" s="87">
        <f t="shared" si="68"/>
        <v>0</v>
      </c>
      <c r="Z64" s="87">
        <f t="shared" si="68"/>
        <v>0</v>
      </c>
      <c r="AA64" s="87">
        <f t="shared" si="68"/>
        <v>0</v>
      </c>
      <c r="AB64" s="89">
        <f t="shared" si="68"/>
        <v>34243</v>
      </c>
      <c r="AC64" s="80">
        <f t="shared" si="6"/>
        <v>0.06606839999585645</v>
      </c>
    </row>
    <row r="65" spans="1:29" ht="12" customHeight="1">
      <c r="A65" s="144" t="s">
        <v>136</v>
      </c>
      <c r="B65" s="145"/>
      <c r="C65" s="145"/>
      <c r="D65" s="145"/>
      <c r="E65" s="145"/>
      <c r="F65" s="87"/>
      <c r="G65" s="87"/>
      <c r="H65" s="87"/>
      <c r="I65" s="88"/>
      <c r="J65" s="146"/>
      <c r="K65" s="84"/>
      <c r="L65" s="87"/>
      <c r="M65" s="87"/>
      <c r="N65" s="87"/>
      <c r="O65" s="89"/>
      <c r="P65" s="90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9"/>
      <c r="AC65" s="80">
        <f t="shared" si="6"/>
        <v>0</v>
      </c>
    </row>
    <row r="66" spans="1:29" ht="12" customHeight="1">
      <c r="A66" s="144" t="s">
        <v>137</v>
      </c>
      <c r="B66" s="91">
        <f aca="true" t="shared" si="69" ref="B66:G76">B145+B224+B303+B382+B461+B540+B619+B698</f>
        <v>1505</v>
      </c>
      <c r="C66" s="91">
        <f t="shared" si="69"/>
        <v>0</v>
      </c>
      <c r="D66" s="87">
        <f t="shared" si="69"/>
        <v>545.238</v>
      </c>
      <c r="E66" s="87">
        <f t="shared" si="69"/>
        <v>1527.9691734</v>
      </c>
      <c r="F66" s="91">
        <f t="shared" si="69"/>
        <v>1505</v>
      </c>
      <c r="G66" s="91">
        <f t="shared" si="69"/>
        <v>0</v>
      </c>
      <c r="H66" s="87">
        <f>IF(E66=0,0,F66/E66*100)</f>
        <v>98.49675151829865</v>
      </c>
      <c r="I66" s="91">
        <f aca="true" t="shared" si="70" ref="I66:I76">I145+I224+I303+I382+I461+I540+I619+I698</f>
        <v>0</v>
      </c>
      <c r="J66" s="88">
        <f>F66-G66+I66</f>
        <v>1505</v>
      </c>
      <c r="K66" s="84">
        <f>IF(E66=0,0,J66/E66*100)</f>
        <v>98.49675151829865</v>
      </c>
      <c r="L66" s="91">
        <f aca="true" t="shared" si="71" ref="L66:L76">L145+L224+L303+L382+L461+L540+L619+L698</f>
        <v>0</v>
      </c>
      <c r="M66" s="87">
        <f>B66+E66-F66-L66</f>
        <v>1527.9691733999998</v>
      </c>
      <c r="N66" s="87">
        <f>M66-B66</f>
        <v>22.969173399999818</v>
      </c>
      <c r="O66" s="89">
        <f>C66-G66+I66</f>
        <v>0</v>
      </c>
      <c r="P66" s="91">
        <f aca="true" t="shared" si="72" ref="P66:P76">P145+P224+P303+P382+P461+P540+P619+P698</f>
        <v>1528</v>
      </c>
      <c r="Q66" s="88">
        <f>R66+U66+X66</f>
        <v>0</v>
      </c>
      <c r="R66" s="88">
        <f>SUM(S66:T66)</f>
        <v>0</v>
      </c>
      <c r="S66" s="91">
        <f aca="true" t="shared" si="73" ref="S66:T76">S145+S224+S303+S382+S461+S540+S619+S698</f>
        <v>0</v>
      </c>
      <c r="T66" s="91">
        <f t="shared" si="73"/>
        <v>0</v>
      </c>
      <c r="U66" s="94">
        <f>SUM(V66:W66)</f>
        <v>0</v>
      </c>
      <c r="V66" s="91">
        <f aca="true" t="shared" si="74" ref="V66:AA76">V145+V224+V303+V382+V461+V540+V619+V698</f>
        <v>0</v>
      </c>
      <c r="W66" s="91">
        <f t="shared" si="74"/>
        <v>0</v>
      </c>
      <c r="X66" s="91">
        <f t="shared" si="74"/>
        <v>0</v>
      </c>
      <c r="Y66" s="91">
        <f t="shared" si="74"/>
        <v>0</v>
      </c>
      <c r="Z66" s="91">
        <f t="shared" si="74"/>
        <v>0</v>
      </c>
      <c r="AA66" s="91">
        <f t="shared" si="74"/>
        <v>0</v>
      </c>
      <c r="AB66" s="95">
        <f>P66+Q66+Y66+Z66-AA66</f>
        <v>1528</v>
      </c>
      <c r="AC66" s="80">
        <f t="shared" si="6"/>
        <v>0.030826600000182225</v>
      </c>
    </row>
    <row r="67" spans="1:29" ht="12" customHeight="1">
      <c r="A67" s="144" t="s">
        <v>125</v>
      </c>
      <c r="B67" s="91">
        <f t="shared" si="69"/>
        <v>0</v>
      </c>
      <c r="C67" s="91">
        <f t="shared" si="69"/>
        <v>0</v>
      </c>
      <c r="D67" s="87">
        <f t="shared" si="69"/>
        <v>0</v>
      </c>
      <c r="E67" s="87">
        <f t="shared" si="69"/>
        <v>0</v>
      </c>
      <c r="F67" s="91">
        <f t="shared" si="69"/>
        <v>0</v>
      </c>
      <c r="G67" s="91">
        <f t="shared" si="69"/>
        <v>0</v>
      </c>
      <c r="H67" s="87">
        <f aca="true" t="shared" si="75" ref="H67:H76">IF(E67=0,0,F67/E67*100)</f>
        <v>0</v>
      </c>
      <c r="I67" s="91">
        <f t="shared" si="70"/>
        <v>0</v>
      </c>
      <c r="J67" s="88">
        <f aca="true" t="shared" si="76" ref="J67:J76">F67-G67+I67</f>
        <v>0</v>
      </c>
      <c r="K67" s="84">
        <f aca="true" t="shared" si="77" ref="K67:K76">IF(E67=0,0,J67/E67*100)</f>
        <v>0</v>
      </c>
      <c r="L67" s="91">
        <f t="shared" si="71"/>
        <v>0</v>
      </c>
      <c r="M67" s="87">
        <f aca="true" t="shared" si="78" ref="M67:M76">B67+E67-F67-L67</f>
        <v>0</v>
      </c>
      <c r="N67" s="87">
        <f aca="true" t="shared" si="79" ref="N67:N76">M67-B67</f>
        <v>0</v>
      </c>
      <c r="O67" s="89">
        <f aca="true" t="shared" si="80" ref="O67:O76">C67-G67+I67</f>
        <v>0</v>
      </c>
      <c r="P67" s="91">
        <f t="shared" si="72"/>
        <v>0</v>
      </c>
      <c r="Q67" s="88">
        <f aca="true" t="shared" si="81" ref="Q67:Q73">R67+U67+X67</f>
        <v>0</v>
      </c>
      <c r="R67" s="88">
        <f aca="true" t="shared" si="82" ref="R67:R73">SUM(S67:T67)</f>
        <v>0</v>
      </c>
      <c r="S67" s="91">
        <f t="shared" si="73"/>
        <v>0</v>
      </c>
      <c r="T67" s="91">
        <f t="shared" si="73"/>
        <v>0</v>
      </c>
      <c r="U67" s="94">
        <f aca="true" t="shared" si="83" ref="U67:U73">SUM(V67:W67)</f>
        <v>0</v>
      </c>
      <c r="V67" s="91">
        <f t="shared" si="74"/>
        <v>0</v>
      </c>
      <c r="W67" s="91">
        <f t="shared" si="74"/>
        <v>0</v>
      </c>
      <c r="X67" s="91">
        <f t="shared" si="74"/>
        <v>0</v>
      </c>
      <c r="Y67" s="91">
        <f t="shared" si="74"/>
        <v>0</v>
      </c>
      <c r="Z67" s="91">
        <f t="shared" si="74"/>
        <v>0</v>
      </c>
      <c r="AA67" s="91">
        <f t="shared" si="74"/>
        <v>0</v>
      </c>
      <c r="AB67" s="95">
        <f aca="true" t="shared" si="84" ref="AB67:AB73">P67+Q67+Y67+Z67-AA67</f>
        <v>0</v>
      </c>
      <c r="AC67" s="80">
        <f t="shared" si="6"/>
        <v>0</v>
      </c>
    </row>
    <row r="68" spans="1:29" ht="12" customHeight="1">
      <c r="A68" s="144" t="s">
        <v>138</v>
      </c>
      <c r="B68" s="91">
        <f t="shared" si="69"/>
        <v>0</v>
      </c>
      <c r="C68" s="91">
        <f t="shared" si="69"/>
        <v>0</v>
      </c>
      <c r="D68" s="87">
        <f t="shared" si="69"/>
        <v>0</v>
      </c>
      <c r="E68" s="87">
        <f t="shared" si="69"/>
        <v>0</v>
      </c>
      <c r="F68" s="91">
        <f t="shared" si="69"/>
        <v>0</v>
      </c>
      <c r="G68" s="91">
        <f t="shared" si="69"/>
        <v>0</v>
      </c>
      <c r="H68" s="87">
        <f t="shared" si="75"/>
        <v>0</v>
      </c>
      <c r="I68" s="91">
        <f t="shared" si="70"/>
        <v>0</v>
      </c>
      <c r="J68" s="88">
        <f t="shared" si="76"/>
        <v>0</v>
      </c>
      <c r="K68" s="84">
        <f t="shared" si="77"/>
        <v>0</v>
      </c>
      <c r="L68" s="91">
        <f t="shared" si="71"/>
        <v>0</v>
      </c>
      <c r="M68" s="87">
        <f t="shared" si="78"/>
        <v>0</v>
      </c>
      <c r="N68" s="87">
        <f t="shared" si="79"/>
        <v>0</v>
      </c>
      <c r="O68" s="89">
        <f t="shared" si="80"/>
        <v>0</v>
      </c>
      <c r="P68" s="91">
        <f t="shared" si="72"/>
        <v>0</v>
      </c>
      <c r="Q68" s="88">
        <f t="shared" si="81"/>
        <v>0</v>
      </c>
      <c r="R68" s="88">
        <f t="shared" si="82"/>
        <v>0</v>
      </c>
      <c r="S68" s="91">
        <f t="shared" si="73"/>
        <v>0</v>
      </c>
      <c r="T68" s="91">
        <f t="shared" si="73"/>
        <v>0</v>
      </c>
      <c r="U68" s="94">
        <f t="shared" si="83"/>
        <v>0</v>
      </c>
      <c r="V68" s="91">
        <f t="shared" si="74"/>
        <v>0</v>
      </c>
      <c r="W68" s="91">
        <f t="shared" si="74"/>
        <v>0</v>
      </c>
      <c r="X68" s="91">
        <f t="shared" si="74"/>
        <v>0</v>
      </c>
      <c r="Y68" s="91">
        <f t="shared" si="74"/>
        <v>0</v>
      </c>
      <c r="Z68" s="91">
        <f t="shared" si="74"/>
        <v>0</v>
      </c>
      <c r="AA68" s="91">
        <f t="shared" si="74"/>
        <v>0</v>
      </c>
      <c r="AB68" s="95">
        <f t="shared" si="84"/>
        <v>0</v>
      </c>
      <c r="AC68" s="80">
        <f t="shared" si="6"/>
        <v>0</v>
      </c>
    </row>
    <row r="69" spans="1:29" ht="12" customHeight="1">
      <c r="A69" s="144" t="s">
        <v>139</v>
      </c>
      <c r="B69" s="91">
        <f t="shared" si="69"/>
        <v>0</v>
      </c>
      <c r="C69" s="91">
        <f t="shared" si="69"/>
        <v>0</v>
      </c>
      <c r="D69" s="87">
        <f t="shared" si="69"/>
        <v>0</v>
      </c>
      <c r="E69" s="87">
        <f t="shared" si="69"/>
        <v>0</v>
      </c>
      <c r="F69" s="91">
        <f t="shared" si="69"/>
        <v>0</v>
      </c>
      <c r="G69" s="91">
        <f t="shared" si="69"/>
        <v>0</v>
      </c>
      <c r="H69" s="87">
        <f t="shared" si="75"/>
        <v>0</v>
      </c>
      <c r="I69" s="91">
        <f t="shared" si="70"/>
        <v>0</v>
      </c>
      <c r="J69" s="88">
        <f t="shared" si="76"/>
        <v>0</v>
      </c>
      <c r="K69" s="84">
        <f t="shared" si="77"/>
        <v>0</v>
      </c>
      <c r="L69" s="91">
        <f t="shared" si="71"/>
        <v>0</v>
      </c>
      <c r="M69" s="87">
        <f t="shared" si="78"/>
        <v>0</v>
      </c>
      <c r="N69" s="87">
        <f t="shared" si="79"/>
        <v>0</v>
      </c>
      <c r="O69" s="89">
        <f t="shared" si="80"/>
        <v>0</v>
      </c>
      <c r="P69" s="91">
        <f t="shared" si="72"/>
        <v>0</v>
      </c>
      <c r="Q69" s="88">
        <f t="shared" si="81"/>
        <v>0</v>
      </c>
      <c r="R69" s="88">
        <f t="shared" si="82"/>
        <v>0</v>
      </c>
      <c r="S69" s="91">
        <f t="shared" si="73"/>
        <v>0</v>
      </c>
      <c r="T69" s="91">
        <f t="shared" si="73"/>
        <v>0</v>
      </c>
      <c r="U69" s="94">
        <f t="shared" si="83"/>
        <v>0</v>
      </c>
      <c r="V69" s="91">
        <f t="shared" si="74"/>
        <v>0</v>
      </c>
      <c r="W69" s="91">
        <f t="shared" si="74"/>
        <v>0</v>
      </c>
      <c r="X69" s="91">
        <f t="shared" si="74"/>
        <v>0</v>
      </c>
      <c r="Y69" s="91">
        <f t="shared" si="74"/>
        <v>0</v>
      </c>
      <c r="Z69" s="91">
        <f t="shared" si="74"/>
        <v>0</v>
      </c>
      <c r="AA69" s="91">
        <f t="shared" si="74"/>
        <v>0</v>
      </c>
      <c r="AB69" s="95">
        <f t="shared" si="84"/>
        <v>0</v>
      </c>
      <c r="AC69" s="80">
        <f t="shared" si="6"/>
        <v>0</v>
      </c>
    </row>
    <row r="70" spans="1:29" ht="12" customHeight="1">
      <c r="A70" s="144" t="s">
        <v>140</v>
      </c>
      <c r="B70" s="91">
        <f t="shared" si="69"/>
        <v>0</v>
      </c>
      <c r="C70" s="91">
        <f t="shared" si="69"/>
        <v>0</v>
      </c>
      <c r="D70" s="87">
        <f t="shared" si="69"/>
        <v>0</v>
      </c>
      <c r="E70" s="87">
        <f t="shared" si="69"/>
        <v>0</v>
      </c>
      <c r="F70" s="91">
        <f t="shared" si="69"/>
        <v>0</v>
      </c>
      <c r="G70" s="91">
        <f t="shared" si="69"/>
        <v>0</v>
      </c>
      <c r="H70" s="87">
        <f t="shared" si="75"/>
        <v>0</v>
      </c>
      <c r="I70" s="91">
        <f t="shared" si="70"/>
        <v>0</v>
      </c>
      <c r="J70" s="88">
        <f t="shared" si="76"/>
        <v>0</v>
      </c>
      <c r="K70" s="84">
        <f t="shared" si="77"/>
        <v>0</v>
      </c>
      <c r="L70" s="91">
        <f t="shared" si="71"/>
        <v>0</v>
      </c>
      <c r="M70" s="87">
        <f t="shared" si="78"/>
        <v>0</v>
      </c>
      <c r="N70" s="87">
        <f t="shared" si="79"/>
        <v>0</v>
      </c>
      <c r="O70" s="89">
        <f t="shared" si="80"/>
        <v>0</v>
      </c>
      <c r="P70" s="91">
        <f t="shared" si="72"/>
        <v>0</v>
      </c>
      <c r="Q70" s="88">
        <f t="shared" si="81"/>
        <v>0</v>
      </c>
      <c r="R70" s="88">
        <f t="shared" si="82"/>
        <v>0</v>
      </c>
      <c r="S70" s="91">
        <f t="shared" si="73"/>
        <v>0</v>
      </c>
      <c r="T70" s="91">
        <f t="shared" si="73"/>
        <v>0</v>
      </c>
      <c r="U70" s="94">
        <f t="shared" si="83"/>
        <v>0</v>
      </c>
      <c r="V70" s="91">
        <f t="shared" si="74"/>
        <v>0</v>
      </c>
      <c r="W70" s="91">
        <f t="shared" si="74"/>
        <v>0</v>
      </c>
      <c r="X70" s="91">
        <f t="shared" si="74"/>
        <v>0</v>
      </c>
      <c r="Y70" s="91">
        <f t="shared" si="74"/>
        <v>0</v>
      </c>
      <c r="Z70" s="91">
        <f t="shared" si="74"/>
        <v>0</v>
      </c>
      <c r="AA70" s="91">
        <f t="shared" si="74"/>
        <v>0</v>
      </c>
      <c r="AB70" s="95">
        <f t="shared" si="84"/>
        <v>0</v>
      </c>
      <c r="AC70" s="80">
        <f t="shared" si="6"/>
        <v>0</v>
      </c>
    </row>
    <row r="71" spans="1:29" ht="12" customHeight="1">
      <c r="A71" s="144" t="s">
        <v>141</v>
      </c>
      <c r="B71" s="91">
        <f t="shared" si="69"/>
        <v>0</v>
      </c>
      <c r="C71" s="91">
        <f t="shared" si="69"/>
        <v>0</v>
      </c>
      <c r="D71" s="87">
        <f t="shared" si="69"/>
        <v>0</v>
      </c>
      <c r="E71" s="87">
        <f t="shared" si="69"/>
        <v>0</v>
      </c>
      <c r="F71" s="91">
        <f t="shared" si="69"/>
        <v>0</v>
      </c>
      <c r="G71" s="91">
        <f t="shared" si="69"/>
        <v>0</v>
      </c>
      <c r="H71" s="87">
        <f t="shared" si="75"/>
        <v>0</v>
      </c>
      <c r="I71" s="91">
        <f t="shared" si="70"/>
        <v>0</v>
      </c>
      <c r="J71" s="88">
        <f t="shared" si="76"/>
        <v>0</v>
      </c>
      <c r="K71" s="84">
        <f t="shared" si="77"/>
        <v>0</v>
      </c>
      <c r="L71" s="91">
        <f t="shared" si="71"/>
        <v>0</v>
      </c>
      <c r="M71" s="87">
        <f t="shared" si="78"/>
        <v>0</v>
      </c>
      <c r="N71" s="87">
        <f t="shared" si="79"/>
        <v>0</v>
      </c>
      <c r="O71" s="89">
        <f t="shared" si="80"/>
        <v>0</v>
      </c>
      <c r="P71" s="91">
        <f t="shared" si="72"/>
        <v>0</v>
      </c>
      <c r="Q71" s="88">
        <f t="shared" si="81"/>
        <v>0</v>
      </c>
      <c r="R71" s="88">
        <f t="shared" si="82"/>
        <v>0</v>
      </c>
      <c r="S71" s="91">
        <f t="shared" si="73"/>
        <v>0</v>
      </c>
      <c r="T71" s="91">
        <f t="shared" si="73"/>
        <v>0</v>
      </c>
      <c r="U71" s="94">
        <f t="shared" si="83"/>
        <v>0</v>
      </c>
      <c r="V71" s="91">
        <f t="shared" si="74"/>
        <v>0</v>
      </c>
      <c r="W71" s="91">
        <f t="shared" si="74"/>
        <v>0</v>
      </c>
      <c r="X71" s="91">
        <f t="shared" si="74"/>
        <v>0</v>
      </c>
      <c r="Y71" s="91">
        <f t="shared" si="74"/>
        <v>0</v>
      </c>
      <c r="Z71" s="91">
        <f t="shared" si="74"/>
        <v>0</v>
      </c>
      <c r="AA71" s="91">
        <f t="shared" si="74"/>
        <v>0</v>
      </c>
      <c r="AB71" s="95">
        <f t="shared" si="84"/>
        <v>0</v>
      </c>
      <c r="AC71" s="80">
        <f t="shared" si="6"/>
        <v>0</v>
      </c>
    </row>
    <row r="72" spans="1:29" ht="12" customHeight="1">
      <c r="A72" s="144" t="s">
        <v>142</v>
      </c>
      <c r="B72" s="91">
        <f t="shared" si="69"/>
        <v>0</v>
      </c>
      <c r="C72" s="91">
        <f t="shared" si="69"/>
        <v>0</v>
      </c>
      <c r="D72" s="87">
        <f t="shared" si="69"/>
        <v>0</v>
      </c>
      <c r="E72" s="87">
        <f t="shared" si="69"/>
        <v>0</v>
      </c>
      <c r="F72" s="91">
        <f t="shared" si="69"/>
        <v>0</v>
      </c>
      <c r="G72" s="91">
        <f t="shared" si="69"/>
        <v>0</v>
      </c>
      <c r="H72" s="87">
        <f t="shared" si="75"/>
        <v>0</v>
      </c>
      <c r="I72" s="91">
        <f t="shared" si="70"/>
        <v>0</v>
      </c>
      <c r="J72" s="88">
        <f t="shared" si="76"/>
        <v>0</v>
      </c>
      <c r="K72" s="84">
        <f t="shared" si="77"/>
        <v>0</v>
      </c>
      <c r="L72" s="91">
        <f t="shared" si="71"/>
        <v>0</v>
      </c>
      <c r="M72" s="87">
        <f t="shared" si="78"/>
        <v>0</v>
      </c>
      <c r="N72" s="87">
        <f t="shared" si="79"/>
        <v>0</v>
      </c>
      <c r="O72" s="89">
        <f t="shared" si="80"/>
        <v>0</v>
      </c>
      <c r="P72" s="91">
        <f t="shared" si="72"/>
        <v>0</v>
      </c>
      <c r="Q72" s="88">
        <f t="shared" si="81"/>
        <v>0</v>
      </c>
      <c r="R72" s="88">
        <f t="shared" si="82"/>
        <v>0</v>
      </c>
      <c r="S72" s="91">
        <f t="shared" si="73"/>
        <v>0</v>
      </c>
      <c r="T72" s="91">
        <f t="shared" si="73"/>
        <v>0</v>
      </c>
      <c r="U72" s="94">
        <f t="shared" si="83"/>
        <v>0</v>
      </c>
      <c r="V72" s="91">
        <f t="shared" si="74"/>
        <v>0</v>
      </c>
      <c r="W72" s="91">
        <f t="shared" si="74"/>
        <v>0</v>
      </c>
      <c r="X72" s="91">
        <f t="shared" si="74"/>
        <v>0</v>
      </c>
      <c r="Y72" s="91">
        <f t="shared" si="74"/>
        <v>0</v>
      </c>
      <c r="Z72" s="91">
        <f t="shared" si="74"/>
        <v>0</v>
      </c>
      <c r="AA72" s="91">
        <f t="shared" si="74"/>
        <v>0</v>
      </c>
      <c r="AB72" s="95">
        <f t="shared" si="84"/>
        <v>0</v>
      </c>
      <c r="AC72" s="80">
        <f t="shared" si="6"/>
        <v>0</v>
      </c>
    </row>
    <row r="73" spans="1:29" ht="12" customHeight="1">
      <c r="A73" s="144" t="s">
        <v>143</v>
      </c>
      <c r="B73" s="91">
        <f t="shared" si="69"/>
        <v>0</v>
      </c>
      <c r="C73" s="91">
        <f t="shared" si="69"/>
        <v>6</v>
      </c>
      <c r="D73" s="87">
        <f t="shared" si="69"/>
        <v>19.353</v>
      </c>
      <c r="E73" s="87">
        <f t="shared" si="69"/>
        <v>61.850325399999996</v>
      </c>
      <c r="F73" s="91">
        <f t="shared" si="69"/>
        <v>61.850325399999996</v>
      </c>
      <c r="G73" s="91">
        <f t="shared" si="69"/>
        <v>6</v>
      </c>
      <c r="H73" s="87">
        <f t="shared" si="75"/>
        <v>100</v>
      </c>
      <c r="I73" s="91">
        <f t="shared" si="70"/>
        <v>120</v>
      </c>
      <c r="J73" s="88">
        <f t="shared" si="76"/>
        <v>175.8503254</v>
      </c>
      <c r="K73" s="84">
        <f t="shared" si="77"/>
        <v>284.3159260080466</v>
      </c>
      <c r="L73" s="91">
        <f t="shared" si="71"/>
        <v>0</v>
      </c>
      <c r="M73" s="87">
        <f t="shared" si="78"/>
        <v>0</v>
      </c>
      <c r="N73" s="87">
        <f t="shared" si="79"/>
        <v>0</v>
      </c>
      <c r="O73" s="89">
        <f t="shared" si="80"/>
        <v>120</v>
      </c>
      <c r="P73" s="91">
        <f t="shared" si="72"/>
        <v>0</v>
      </c>
      <c r="Q73" s="88">
        <f t="shared" si="81"/>
        <v>0</v>
      </c>
      <c r="R73" s="88">
        <f t="shared" si="82"/>
        <v>0</v>
      </c>
      <c r="S73" s="91">
        <f t="shared" si="73"/>
        <v>0</v>
      </c>
      <c r="T73" s="91">
        <f t="shared" si="73"/>
        <v>0</v>
      </c>
      <c r="U73" s="94">
        <f t="shared" si="83"/>
        <v>0</v>
      </c>
      <c r="V73" s="91">
        <f t="shared" si="74"/>
        <v>0</v>
      </c>
      <c r="W73" s="91">
        <f t="shared" si="74"/>
        <v>0</v>
      </c>
      <c r="X73" s="91">
        <f t="shared" si="74"/>
        <v>0</v>
      </c>
      <c r="Y73" s="91">
        <f t="shared" si="74"/>
        <v>0</v>
      </c>
      <c r="Z73" s="91">
        <f t="shared" si="74"/>
        <v>0</v>
      </c>
      <c r="AA73" s="91">
        <f t="shared" si="74"/>
        <v>0</v>
      </c>
      <c r="AB73" s="95">
        <f t="shared" si="84"/>
        <v>0</v>
      </c>
      <c r="AC73" s="80">
        <f t="shared" si="6"/>
        <v>0</v>
      </c>
    </row>
    <row r="74" spans="1:29" ht="12" customHeight="1">
      <c r="A74" s="144" t="s">
        <v>126</v>
      </c>
      <c r="B74" s="91">
        <f t="shared" si="69"/>
        <v>32625</v>
      </c>
      <c r="C74" s="91">
        <f t="shared" si="69"/>
        <v>0</v>
      </c>
      <c r="D74" s="87">
        <f t="shared" si="69"/>
        <v>0</v>
      </c>
      <c r="E74" s="87">
        <f t="shared" si="69"/>
        <v>0</v>
      </c>
      <c r="F74" s="91">
        <f t="shared" si="69"/>
        <v>0</v>
      </c>
      <c r="G74" s="91">
        <f t="shared" si="69"/>
        <v>0</v>
      </c>
      <c r="H74" s="87">
        <f t="shared" si="75"/>
        <v>0</v>
      </c>
      <c r="I74" s="91">
        <f t="shared" si="70"/>
        <v>0</v>
      </c>
      <c r="J74" s="88">
        <f t="shared" si="76"/>
        <v>0</v>
      </c>
      <c r="K74" s="84">
        <f t="shared" si="77"/>
        <v>0</v>
      </c>
      <c r="L74" s="91">
        <f t="shared" si="71"/>
        <v>0</v>
      </c>
      <c r="M74" s="87">
        <f t="shared" si="78"/>
        <v>32625</v>
      </c>
      <c r="N74" s="87">
        <f t="shared" si="79"/>
        <v>0</v>
      </c>
      <c r="O74" s="89">
        <f t="shared" si="80"/>
        <v>0</v>
      </c>
      <c r="P74" s="91">
        <f t="shared" si="72"/>
        <v>0</v>
      </c>
      <c r="Q74" s="88">
        <f>R74+U74+X74</f>
        <v>32625</v>
      </c>
      <c r="R74" s="88">
        <f>SUM(S74:T74)</f>
        <v>0</v>
      </c>
      <c r="S74" s="91">
        <f t="shared" si="73"/>
        <v>0</v>
      </c>
      <c r="T74" s="91">
        <f t="shared" si="73"/>
        <v>0</v>
      </c>
      <c r="U74" s="94">
        <f>SUM(V74:W74)</f>
        <v>28674</v>
      </c>
      <c r="V74" s="91">
        <f t="shared" si="74"/>
        <v>0</v>
      </c>
      <c r="W74" s="91">
        <f t="shared" si="74"/>
        <v>28674</v>
      </c>
      <c r="X74" s="91">
        <f t="shared" si="74"/>
        <v>3951</v>
      </c>
      <c r="Y74" s="91">
        <f t="shared" si="74"/>
        <v>0</v>
      </c>
      <c r="Z74" s="91">
        <f t="shared" si="74"/>
        <v>0</v>
      </c>
      <c r="AA74" s="91">
        <f t="shared" si="74"/>
        <v>0</v>
      </c>
      <c r="AB74" s="95">
        <f>P74+Q74+Y74+Z74-AA74</f>
        <v>32625</v>
      </c>
      <c r="AC74" s="80">
        <f t="shared" si="6"/>
        <v>0</v>
      </c>
    </row>
    <row r="75" spans="1:29" ht="12" customHeight="1">
      <c r="A75" s="144" t="s">
        <v>144</v>
      </c>
      <c r="B75" s="91">
        <f t="shared" si="69"/>
        <v>65</v>
      </c>
      <c r="C75" s="91">
        <f t="shared" si="69"/>
        <v>0</v>
      </c>
      <c r="D75" s="87">
        <f t="shared" si="69"/>
        <v>145.2</v>
      </c>
      <c r="E75" s="87">
        <f t="shared" si="69"/>
        <v>439.9647582</v>
      </c>
      <c r="F75" s="91">
        <f t="shared" si="69"/>
        <v>415</v>
      </c>
      <c r="G75" s="91">
        <f t="shared" si="69"/>
        <v>0</v>
      </c>
      <c r="H75" s="87">
        <f t="shared" si="75"/>
        <v>94.32573683807387</v>
      </c>
      <c r="I75" s="91">
        <f t="shared" si="70"/>
        <v>0</v>
      </c>
      <c r="J75" s="88">
        <f t="shared" si="76"/>
        <v>415</v>
      </c>
      <c r="K75" s="84">
        <f t="shared" si="77"/>
        <v>94.32573683807387</v>
      </c>
      <c r="L75" s="91">
        <f t="shared" si="71"/>
        <v>0</v>
      </c>
      <c r="M75" s="87">
        <f t="shared" si="78"/>
        <v>89.9647582</v>
      </c>
      <c r="N75" s="87">
        <f t="shared" si="79"/>
        <v>24.964758200000006</v>
      </c>
      <c r="O75" s="89">
        <f t="shared" si="80"/>
        <v>0</v>
      </c>
      <c r="P75" s="91">
        <f t="shared" si="72"/>
        <v>90</v>
      </c>
      <c r="Q75" s="88">
        <f>R75+U75+X75</f>
        <v>0</v>
      </c>
      <c r="R75" s="88">
        <f>SUM(S75:T75)</f>
        <v>0</v>
      </c>
      <c r="S75" s="91">
        <f t="shared" si="73"/>
        <v>0</v>
      </c>
      <c r="T75" s="91">
        <f t="shared" si="73"/>
        <v>0</v>
      </c>
      <c r="U75" s="94">
        <f>SUM(V75:W75)</f>
        <v>0</v>
      </c>
      <c r="V75" s="91">
        <f t="shared" si="74"/>
        <v>0</v>
      </c>
      <c r="W75" s="91">
        <f t="shared" si="74"/>
        <v>0</v>
      </c>
      <c r="X75" s="91">
        <f t="shared" si="74"/>
        <v>0</v>
      </c>
      <c r="Y75" s="91">
        <f t="shared" si="74"/>
        <v>0</v>
      </c>
      <c r="Z75" s="91">
        <f t="shared" si="74"/>
        <v>0</v>
      </c>
      <c r="AA75" s="91">
        <f t="shared" si="74"/>
        <v>0</v>
      </c>
      <c r="AB75" s="95">
        <f>P75+Q75+Y75+Z75-AA75</f>
        <v>90</v>
      </c>
      <c r="AC75" s="80">
        <f aca="true" t="shared" si="85" ref="AC75:AC82">AB75-M75</f>
        <v>0.03524179999999433</v>
      </c>
    </row>
    <row r="76" spans="1:29" ht="12" customHeight="1">
      <c r="A76" s="144"/>
      <c r="B76" s="91">
        <f t="shared" si="69"/>
        <v>0</v>
      </c>
      <c r="C76" s="91">
        <f t="shared" si="69"/>
        <v>0</v>
      </c>
      <c r="D76" s="87">
        <f t="shared" si="69"/>
        <v>0</v>
      </c>
      <c r="E76" s="87">
        <f t="shared" si="69"/>
        <v>0</v>
      </c>
      <c r="F76" s="91">
        <f t="shared" si="69"/>
        <v>0</v>
      </c>
      <c r="G76" s="91">
        <f t="shared" si="69"/>
        <v>0</v>
      </c>
      <c r="H76" s="87">
        <f t="shared" si="75"/>
        <v>0</v>
      </c>
      <c r="I76" s="91">
        <f t="shared" si="70"/>
        <v>0</v>
      </c>
      <c r="J76" s="88">
        <f t="shared" si="76"/>
        <v>0</v>
      </c>
      <c r="K76" s="84">
        <f t="shared" si="77"/>
        <v>0</v>
      </c>
      <c r="L76" s="91">
        <f t="shared" si="71"/>
        <v>0</v>
      </c>
      <c r="M76" s="87">
        <f t="shared" si="78"/>
        <v>0</v>
      </c>
      <c r="N76" s="87">
        <f t="shared" si="79"/>
        <v>0</v>
      </c>
      <c r="O76" s="89">
        <f t="shared" si="80"/>
        <v>0</v>
      </c>
      <c r="P76" s="91">
        <f t="shared" si="72"/>
        <v>0</v>
      </c>
      <c r="Q76" s="88">
        <f>R76+U76+X76</f>
        <v>0</v>
      </c>
      <c r="R76" s="88">
        <f>SUM(S76:T76)</f>
        <v>0</v>
      </c>
      <c r="S76" s="91">
        <f t="shared" si="73"/>
        <v>0</v>
      </c>
      <c r="T76" s="91">
        <f t="shared" si="73"/>
        <v>0</v>
      </c>
      <c r="U76" s="94">
        <f>SUM(V76:W76)</f>
        <v>0</v>
      </c>
      <c r="V76" s="91">
        <f t="shared" si="74"/>
        <v>0</v>
      </c>
      <c r="W76" s="91">
        <f t="shared" si="74"/>
        <v>0</v>
      </c>
      <c r="X76" s="91">
        <f t="shared" si="74"/>
        <v>0</v>
      </c>
      <c r="Y76" s="91">
        <f t="shared" si="74"/>
        <v>0</v>
      </c>
      <c r="Z76" s="91">
        <f t="shared" si="74"/>
        <v>0</v>
      </c>
      <c r="AA76" s="91">
        <f t="shared" si="74"/>
        <v>0</v>
      </c>
      <c r="AB76" s="95">
        <f>P76+Q76+Y76+Z76-AA76</f>
        <v>0</v>
      </c>
      <c r="AC76" s="80">
        <f t="shared" si="85"/>
        <v>0</v>
      </c>
    </row>
    <row r="77" spans="1:29" ht="12" customHeight="1">
      <c r="A77" s="144" t="s">
        <v>145</v>
      </c>
      <c r="B77" s="87">
        <f>B79</f>
        <v>31382.234451599994</v>
      </c>
      <c r="C77" s="87">
        <f>C79</f>
        <v>0</v>
      </c>
      <c r="D77" s="87">
        <f aca="true" t="shared" si="86" ref="D77:AB77">D79</f>
        <v>3334.5730000000003</v>
      </c>
      <c r="E77" s="87">
        <f t="shared" si="86"/>
        <v>12054.863279399999</v>
      </c>
      <c r="F77" s="87">
        <f t="shared" si="86"/>
        <v>31382</v>
      </c>
      <c r="G77" s="87">
        <f t="shared" si="86"/>
        <v>0</v>
      </c>
      <c r="H77" s="87">
        <f t="shared" si="86"/>
        <v>260.3264696798947</v>
      </c>
      <c r="I77" s="88">
        <f t="shared" si="86"/>
        <v>0</v>
      </c>
      <c r="J77" s="88">
        <f t="shared" si="86"/>
        <v>31382</v>
      </c>
      <c r="K77" s="87">
        <f t="shared" si="86"/>
        <v>260.3264696798947</v>
      </c>
      <c r="L77" s="87">
        <f t="shared" si="86"/>
        <v>0</v>
      </c>
      <c r="M77" s="87">
        <f t="shared" si="86"/>
        <v>12055.097730999994</v>
      </c>
      <c r="N77" s="87">
        <f t="shared" si="86"/>
        <v>-19327.1367206</v>
      </c>
      <c r="O77" s="89">
        <f t="shared" si="86"/>
        <v>0</v>
      </c>
      <c r="P77" s="90">
        <f t="shared" si="86"/>
        <v>11369</v>
      </c>
      <c r="Q77" s="87">
        <f t="shared" si="86"/>
        <v>686</v>
      </c>
      <c r="R77" s="87">
        <f t="shared" si="86"/>
        <v>0</v>
      </c>
      <c r="S77" s="87">
        <f t="shared" si="86"/>
        <v>0</v>
      </c>
      <c r="T77" s="87">
        <f t="shared" si="86"/>
        <v>0</v>
      </c>
      <c r="U77" s="87">
        <f t="shared" si="86"/>
        <v>0</v>
      </c>
      <c r="V77" s="87">
        <f t="shared" si="86"/>
        <v>0</v>
      </c>
      <c r="W77" s="87">
        <f t="shared" si="86"/>
        <v>0</v>
      </c>
      <c r="X77" s="87">
        <f t="shared" si="86"/>
        <v>686</v>
      </c>
      <c r="Y77" s="87">
        <f t="shared" si="86"/>
        <v>0</v>
      </c>
      <c r="Z77" s="87">
        <f t="shared" si="86"/>
        <v>0</v>
      </c>
      <c r="AA77" s="87">
        <f t="shared" si="86"/>
        <v>0</v>
      </c>
      <c r="AB77" s="89">
        <f t="shared" si="86"/>
        <v>12055</v>
      </c>
      <c r="AC77" s="80">
        <f t="shared" si="85"/>
        <v>-0.09773099999438273</v>
      </c>
    </row>
    <row r="78" spans="1:29" ht="12" customHeight="1">
      <c r="A78" s="144" t="s">
        <v>136</v>
      </c>
      <c r="B78" s="145"/>
      <c r="C78" s="145"/>
      <c r="D78" s="145"/>
      <c r="E78" s="145"/>
      <c r="F78" s="87"/>
      <c r="G78" s="87"/>
      <c r="H78" s="87"/>
      <c r="I78" s="146"/>
      <c r="J78" s="88"/>
      <c r="K78" s="84"/>
      <c r="L78" s="87"/>
      <c r="M78" s="87"/>
      <c r="N78" s="87"/>
      <c r="O78" s="89"/>
      <c r="P78" s="90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9"/>
      <c r="AC78" s="80">
        <f t="shared" si="85"/>
        <v>0</v>
      </c>
    </row>
    <row r="79" spans="1:29" ht="12" customHeight="1">
      <c r="A79" s="144" t="s">
        <v>124</v>
      </c>
      <c r="B79" s="91">
        <f aca="true" t="shared" si="87" ref="B79:G79">B158+B237+B316+B395+B474+B553+B632+B711</f>
        <v>31382.234451599994</v>
      </c>
      <c r="C79" s="91">
        <f t="shared" si="87"/>
        <v>0</v>
      </c>
      <c r="D79" s="84">
        <f t="shared" si="87"/>
        <v>3334.5730000000003</v>
      </c>
      <c r="E79" s="84">
        <f t="shared" si="87"/>
        <v>12054.863279399999</v>
      </c>
      <c r="F79" s="147">
        <f t="shared" si="87"/>
        <v>31382</v>
      </c>
      <c r="G79" s="147">
        <f t="shared" si="87"/>
        <v>0</v>
      </c>
      <c r="H79" s="87">
        <f>IF(E79=0,0,F79/E79*100)</f>
        <v>260.3264696798947</v>
      </c>
      <c r="I79" s="148">
        <f>I158+I237+I316+I395+I474+I553+I632+I711</f>
        <v>0</v>
      </c>
      <c r="J79" s="88">
        <f>F79-G79+I79</f>
        <v>31382</v>
      </c>
      <c r="K79" s="84">
        <f>IF(E79=0,0,J79/E79*100)</f>
        <v>260.3264696798947</v>
      </c>
      <c r="L79" s="147">
        <f>L158+L237+L316+L395+L474+L553+L632+L711</f>
        <v>0</v>
      </c>
      <c r="M79" s="87">
        <f>B79+E79-F79-L79</f>
        <v>12055.097730999994</v>
      </c>
      <c r="N79" s="87">
        <f>M79-B79</f>
        <v>-19327.1367206</v>
      </c>
      <c r="O79" s="89">
        <f>C79-G79+I79</f>
        <v>0</v>
      </c>
      <c r="P79" s="91">
        <f>P158+P237+P316+P395+P474+P553+P632+P711</f>
        <v>11369</v>
      </c>
      <c r="Q79" s="88">
        <f>R79+U79+X79</f>
        <v>686</v>
      </c>
      <c r="R79" s="88">
        <f>SUM(S79:T79)</f>
        <v>0</v>
      </c>
      <c r="S79" s="91">
        <f>S158+S237+S316+S395+S474+S553+S632+S711</f>
        <v>0</v>
      </c>
      <c r="T79" s="91">
        <f>T158+T237+T316+T395+T474+T553+T632+T711</f>
        <v>0</v>
      </c>
      <c r="U79" s="94">
        <f>SUM(V79:W79)</f>
        <v>0</v>
      </c>
      <c r="V79" s="91">
        <f aca="true" t="shared" si="88" ref="V79:AA79">V158+V237+V316+V395+V474+V553+V632+V711</f>
        <v>0</v>
      </c>
      <c r="W79" s="91">
        <f t="shared" si="88"/>
        <v>0</v>
      </c>
      <c r="X79" s="91">
        <f t="shared" si="88"/>
        <v>686</v>
      </c>
      <c r="Y79" s="91">
        <f t="shared" si="88"/>
        <v>0</v>
      </c>
      <c r="Z79" s="91">
        <f t="shared" si="88"/>
        <v>0</v>
      </c>
      <c r="AA79" s="91">
        <f t="shared" si="88"/>
        <v>0</v>
      </c>
      <c r="AB79" s="95">
        <f>P79+Q79+Y79+Z79-AA79</f>
        <v>12055</v>
      </c>
      <c r="AC79" s="80">
        <f t="shared" si="85"/>
        <v>-0.09773099999438273</v>
      </c>
    </row>
    <row r="80" spans="1:29" ht="12" customHeight="1">
      <c r="A80" s="144"/>
      <c r="B80" s="84"/>
      <c r="C80" s="84"/>
      <c r="D80" s="84"/>
      <c r="E80" s="84"/>
      <c r="F80" s="84"/>
      <c r="G80" s="84"/>
      <c r="H80" s="84"/>
      <c r="I80" s="94"/>
      <c r="J80" s="94"/>
      <c r="K80" s="84"/>
      <c r="L80" s="84"/>
      <c r="M80" s="84"/>
      <c r="N80" s="84"/>
      <c r="O80" s="149"/>
      <c r="P80" s="150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149"/>
      <c r="AC80" s="80">
        <f t="shared" si="85"/>
        <v>0</v>
      </c>
    </row>
    <row r="81" spans="1:29" ht="12" customHeight="1">
      <c r="A81" s="144"/>
      <c r="B81" s="84"/>
      <c r="C81" s="84"/>
      <c r="D81" s="84"/>
      <c r="E81" s="84"/>
      <c r="F81" s="84"/>
      <c r="G81" s="84"/>
      <c r="H81" s="87"/>
      <c r="I81" s="94"/>
      <c r="J81" s="94"/>
      <c r="K81" s="84"/>
      <c r="L81" s="84"/>
      <c r="M81" s="87"/>
      <c r="N81" s="87"/>
      <c r="O81" s="89"/>
      <c r="P81" s="150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149"/>
      <c r="AC81" s="80">
        <f t="shared" si="85"/>
        <v>0</v>
      </c>
    </row>
    <row r="82" spans="1:29" ht="12" customHeight="1" thickBot="1">
      <c r="A82" s="151"/>
      <c r="B82" s="124"/>
      <c r="C82" s="124"/>
      <c r="D82" s="124"/>
      <c r="E82" s="124"/>
      <c r="F82" s="124"/>
      <c r="G82" s="124"/>
      <c r="H82" s="121"/>
      <c r="I82" s="126"/>
      <c r="J82" s="123"/>
      <c r="K82" s="124"/>
      <c r="L82" s="124"/>
      <c r="M82" s="121"/>
      <c r="N82" s="121"/>
      <c r="O82" s="125"/>
      <c r="P82" s="152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53"/>
      <c r="AC82" s="128">
        <f t="shared" si="85"/>
        <v>0</v>
      </c>
    </row>
    <row r="84" ht="21" customHeight="1"/>
    <row r="85" spans="1:6" ht="16.5" thickBot="1">
      <c r="A85" s="51" t="s">
        <v>146</v>
      </c>
      <c r="B85" s="51" t="s">
        <v>57</v>
      </c>
      <c r="F85" s="53" t="str">
        <f>F6</f>
        <v>за март 2010г.</v>
      </c>
    </row>
    <row r="86" spans="1:29" ht="15.75">
      <c r="A86" s="198" t="s">
        <v>58</v>
      </c>
      <c r="B86" s="54" t="s">
        <v>59</v>
      </c>
      <c r="C86" s="55" t="s">
        <v>60</v>
      </c>
      <c r="D86" s="201" t="s">
        <v>61</v>
      </c>
      <c r="E86" s="201"/>
      <c r="F86" s="203" t="s">
        <v>62</v>
      </c>
      <c r="G86" s="189" t="s">
        <v>63</v>
      </c>
      <c r="H86" s="189" t="s">
        <v>64</v>
      </c>
      <c r="I86" s="189" t="s">
        <v>65</v>
      </c>
      <c r="J86" s="194" t="s">
        <v>66</v>
      </c>
      <c r="K86" s="196" t="s">
        <v>67</v>
      </c>
      <c r="L86" s="196" t="s">
        <v>68</v>
      </c>
      <c r="M86" s="56" t="s">
        <v>59</v>
      </c>
      <c r="N86" s="196" t="s">
        <v>69</v>
      </c>
      <c r="O86" s="57" t="s">
        <v>60</v>
      </c>
      <c r="P86" s="205" t="s">
        <v>70</v>
      </c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7"/>
      <c r="AC86" s="191" t="s">
        <v>71</v>
      </c>
    </row>
    <row r="87" spans="1:29" ht="33.75">
      <c r="A87" s="199"/>
      <c r="B87" s="58" t="str">
        <f>B8</f>
        <v>на 01.03.2010г.</v>
      </c>
      <c r="C87" s="58" t="str">
        <f>B87</f>
        <v>на 01.03.2010г.</v>
      </c>
      <c r="D87" s="202"/>
      <c r="E87" s="202"/>
      <c r="F87" s="204"/>
      <c r="G87" s="190"/>
      <c r="H87" s="190"/>
      <c r="I87" s="190"/>
      <c r="J87" s="195"/>
      <c r="K87" s="197"/>
      <c r="L87" s="197"/>
      <c r="M87" s="58" t="str">
        <f>M8</f>
        <v>на 01.04.2010г.</v>
      </c>
      <c r="N87" s="197"/>
      <c r="O87" s="59" t="str">
        <f>M87</f>
        <v>на 01.04.2010г.</v>
      </c>
      <c r="P87" s="60" t="s">
        <v>72</v>
      </c>
      <c r="Q87" s="61" t="s">
        <v>73</v>
      </c>
      <c r="R87" s="61" t="s">
        <v>74</v>
      </c>
      <c r="S87" s="61" t="s">
        <v>75</v>
      </c>
      <c r="T87" s="61" t="s">
        <v>76</v>
      </c>
      <c r="U87" s="61" t="s">
        <v>77</v>
      </c>
      <c r="V87" s="61" t="s">
        <v>78</v>
      </c>
      <c r="W87" s="61" t="s">
        <v>79</v>
      </c>
      <c r="X87" s="61" t="s">
        <v>80</v>
      </c>
      <c r="Y87" s="61" t="s">
        <v>81</v>
      </c>
      <c r="Z87" s="61" t="s">
        <v>82</v>
      </c>
      <c r="AA87" s="62" t="s">
        <v>68</v>
      </c>
      <c r="AB87" s="63" t="s">
        <v>83</v>
      </c>
      <c r="AC87" s="192"/>
    </row>
    <row r="88" spans="1:29" ht="23.25" thickBot="1">
      <c r="A88" s="200"/>
      <c r="B88" s="64" t="s">
        <v>84</v>
      </c>
      <c r="C88" s="65" t="str">
        <f>B88</f>
        <v>тыс.руб с НДС</v>
      </c>
      <c r="D88" s="65" t="s">
        <v>85</v>
      </c>
      <c r="E88" s="65" t="str">
        <f>C88</f>
        <v>тыс.руб с НДС</v>
      </c>
      <c r="F88" s="65" t="str">
        <f>E88</f>
        <v>тыс.руб с НДС</v>
      </c>
      <c r="G88" s="65" t="str">
        <f>F88</f>
        <v>тыс.руб с НДС</v>
      </c>
      <c r="H88" s="65" t="s">
        <v>86</v>
      </c>
      <c r="I88" s="65" t="s">
        <v>84</v>
      </c>
      <c r="J88" s="65" t="str">
        <f>F88</f>
        <v>тыс.руб с НДС</v>
      </c>
      <c r="K88" s="65" t="s">
        <v>86</v>
      </c>
      <c r="L88" s="66" t="s">
        <v>84</v>
      </c>
      <c r="M88" s="65" t="str">
        <f>F88</f>
        <v>тыс.руб с НДС</v>
      </c>
      <c r="N88" s="65" t="s">
        <v>84</v>
      </c>
      <c r="O88" s="67" t="str">
        <f>F88</f>
        <v>тыс.руб с НДС</v>
      </c>
      <c r="P88" s="68" t="s">
        <v>84</v>
      </c>
      <c r="Q88" s="65" t="s">
        <v>84</v>
      </c>
      <c r="R88" s="65" t="s">
        <v>84</v>
      </c>
      <c r="S88" s="65" t="s">
        <v>84</v>
      </c>
      <c r="T88" s="65" t="s">
        <v>84</v>
      </c>
      <c r="U88" s="65" t="s">
        <v>84</v>
      </c>
      <c r="V88" s="65" t="s">
        <v>84</v>
      </c>
      <c r="W88" s="65" t="s">
        <v>84</v>
      </c>
      <c r="X88" s="65" t="s">
        <v>84</v>
      </c>
      <c r="Y88" s="65" t="s">
        <v>84</v>
      </c>
      <c r="Z88" s="65" t="s">
        <v>84</v>
      </c>
      <c r="AA88" s="65" t="s">
        <v>84</v>
      </c>
      <c r="AB88" s="67" t="s">
        <v>84</v>
      </c>
      <c r="AC88" s="193"/>
    </row>
    <row r="89" spans="1:29" ht="11.25">
      <c r="A89" s="69" t="s">
        <v>87</v>
      </c>
      <c r="B89" s="70">
        <f aca="true" t="shared" si="89" ref="B89:G89">B91+B107+B108+B114+B115+B116+B117</f>
        <v>50625</v>
      </c>
      <c r="C89" s="70">
        <f t="shared" si="89"/>
        <v>16828</v>
      </c>
      <c r="D89" s="70">
        <f t="shared" si="89"/>
        <v>33100.869999999995</v>
      </c>
      <c r="E89" s="70">
        <f t="shared" si="89"/>
        <v>102046.40353999998</v>
      </c>
      <c r="F89" s="70">
        <f t="shared" si="89"/>
        <v>109796</v>
      </c>
      <c r="G89" s="70">
        <f t="shared" si="89"/>
        <v>12842</v>
      </c>
      <c r="H89" s="70">
        <f aca="true" t="shared" si="90" ref="H89:H121">IF(E89=0,0,F89/E89*100)</f>
        <v>107.59418871333604</v>
      </c>
      <c r="I89" s="71">
        <f>I91+I107+I108+I114+I115+I116+I117</f>
        <v>15129</v>
      </c>
      <c r="J89" s="71">
        <f>J91+J107+J108+J114+J115+J116+J117</f>
        <v>112083</v>
      </c>
      <c r="K89" s="72">
        <f aca="true" t="shared" si="91" ref="K89:K121">IF(E89=0,0,J89/E89*100)</f>
        <v>109.83532600055415</v>
      </c>
      <c r="L89" s="70">
        <f>L91+L107+L108+L114+L115+L116+L117</f>
        <v>0</v>
      </c>
      <c r="M89" s="70">
        <f>M91+M107+M108+M114+M115+M116+M117</f>
        <v>42875.40354</v>
      </c>
      <c r="N89" s="70">
        <f>N91+N107+N108+N114+N115+N116+N117</f>
        <v>-7749.596460000001</v>
      </c>
      <c r="O89" s="73">
        <f>O91+O107+O108+O114+O115+O116+O117</f>
        <v>19115</v>
      </c>
      <c r="P89" s="74">
        <f aca="true" t="shared" si="92" ref="P89:AB89">P91+P107+P108+P114+P115+P116+P117</f>
        <v>32603</v>
      </c>
      <c r="Q89" s="75">
        <f t="shared" si="92"/>
        <v>10272</v>
      </c>
      <c r="R89" s="75">
        <f t="shared" si="92"/>
        <v>0</v>
      </c>
      <c r="S89" s="75">
        <f t="shared" si="92"/>
        <v>0</v>
      </c>
      <c r="T89" s="75">
        <f t="shared" si="92"/>
        <v>0</v>
      </c>
      <c r="U89" s="75">
        <f t="shared" si="92"/>
        <v>976</v>
      </c>
      <c r="V89" s="75">
        <f t="shared" si="92"/>
        <v>0</v>
      </c>
      <c r="W89" s="75">
        <f t="shared" si="92"/>
        <v>976</v>
      </c>
      <c r="X89" s="75">
        <f t="shared" si="92"/>
        <v>9296</v>
      </c>
      <c r="Y89" s="75">
        <f t="shared" si="92"/>
        <v>0</v>
      </c>
      <c r="Z89" s="75">
        <f t="shared" si="92"/>
        <v>0</v>
      </c>
      <c r="AA89" s="75">
        <f t="shared" si="92"/>
        <v>0</v>
      </c>
      <c r="AB89" s="76">
        <f t="shared" si="92"/>
        <v>42875</v>
      </c>
      <c r="AC89" s="77">
        <f>AB89-M89</f>
        <v>-0.40353999999933876</v>
      </c>
    </row>
    <row r="90" spans="1:29" ht="21.75">
      <c r="A90" s="78" t="s">
        <v>88</v>
      </c>
      <c r="B90" s="70">
        <f aca="true" t="shared" si="93" ref="B90:G90">B89-B122</f>
        <v>50625</v>
      </c>
      <c r="C90" s="70">
        <f t="shared" si="93"/>
        <v>16828</v>
      </c>
      <c r="D90" s="70">
        <f t="shared" si="93"/>
        <v>33100.869999999995</v>
      </c>
      <c r="E90" s="70">
        <f t="shared" si="93"/>
        <v>102046.40353999998</v>
      </c>
      <c r="F90" s="70">
        <f t="shared" si="93"/>
        <v>109796</v>
      </c>
      <c r="G90" s="70">
        <f t="shared" si="93"/>
        <v>12842</v>
      </c>
      <c r="H90" s="70">
        <f t="shared" si="90"/>
        <v>107.59418871333604</v>
      </c>
      <c r="I90" s="70">
        <f>I89-I122</f>
        <v>15129</v>
      </c>
      <c r="J90" s="70">
        <f>J89-J122</f>
        <v>112083</v>
      </c>
      <c r="K90" s="72">
        <f t="shared" si="91"/>
        <v>109.83532600055415</v>
      </c>
      <c r="L90" s="70">
        <f aca="true" t="shared" si="94" ref="L90:AB90">L89-L122</f>
        <v>0</v>
      </c>
      <c r="M90" s="70">
        <f t="shared" si="94"/>
        <v>42875.40354</v>
      </c>
      <c r="N90" s="70">
        <f t="shared" si="94"/>
        <v>-7749.596460000001</v>
      </c>
      <c r="O90" s="73">
        <f t="shared" si="94"/>
        <v>19115</v>
      </c>
      <c r="P90" s="79">
        <f t="shared" si="94"/>
        <v>32603</v>
      </c>
      <c r="Q90" s="70">
        <f t="shared" si="94"/>
        <v>10272</v>
      </c>
      <c r="R90" s="70">
        <f t="shared" si="94"/>
        <v>0</v>
      </c>
      <c r="S90" s="70">
        <f t="shared" si="94"/>
        <v>0</v>
      </c>
      <c r="T90" s="70">
        <f t="shared" si="94"/>
        <v>0</v>
      </c>
      <c r="U90" s="70">
        <f t="shared" si="94"/>
        <v>976</v>
      </c>
      <c r="V90" s="70">
        <f t="shared" si="94"/>
        <v>0</v>
      </c>
      <c r="W90" s="70">
        <f t="shared" si="94"/>
        <v>976</v>
      </c>
      <c r="X90" s="70">
        <f t="shared" si="94"/>
        <v>9296</v>
      </c>
      <c r="Y90" s="70">
        <f t="shared" si="94"/>
        <v>0</v>
      </c>
      <c r="Z90" s="70">
        <f t="shared" si="94"/>
        <v>0</v>
      </c>
      <c r="AA90" s="70">
        <f t="shared" si="94"/>
        <v>0</v>
      </c>
      <c r="AB90" s="73">
        <f t="shared" si="94"/>
        <v>42875</v>
      </c>
      <c r="AC90" s="80">
        <f aca="true" t="shared" si="95" ref="AC90:AC106">AB90-M90</f>
        <v>-0.40353999999933876</v>
      </c>
    </row>
    <row r="91" spans="1:29" ht="11.25">
      <c r="A91" s="81" t="s">
        <v>89</v>
      </c>
      <c r="B91" s="82">
        <f aca="true" t="shared" si="96" ref="B91:G91">B92+B98+B99+B100+B101+B102+B103+B104+B105+B106</f>
        <v>4920</v>
      </c>
      <c r="C91" s="82">
        <f t="shared" si="96"/>
        <v>5142</v>
      </c>
      <c r="D91" s="82">
        <f t="shared" si="96"/>
        <v>9262.333999999999</v>
      </c>
      <c r="E91" s="82">
        <f t="shared" si="96"/>
        <v>32279.236299999997</v>
      </c>
      <c r="F91" s="82">
        <f t="shared" si="96"/>
        <v>32963</v>
      </c>
      <c r="G91" s="82">
        <f t="shared" si="96"/>
        <v>4348</v>
      </c>
      <c r="H91" s="82">
        <f t="shared" si="90"/>
        <v>102.11827719108709</v>
      </c>
      <c r="I91" s="83">
        <f>I92+I98+I99+I100+I101+I102+I103+I104+I105+I106</f>
        <v>5617</v>
      </c>
      <c r="J91" s="83">
        <f>J92+J98+J99+J100+J101+J102+J103+J104+J105+J106</f>
        <v>34232</v>
      </c>
      <c r="K91" s="84">
        <f t="shared" si="91"/>
        <v>106.04959696645612</v>
      </c>
      <c r="L91" s="82">
        <f>L92+L98+L99+L100+L101+L102+L103+L104+L105+L106</f>
        <v>0</v>
      </c>
      <c r="M91" s="82">
        <f>M92+M98+M99+M100+M101+M102+M103+M104+M105+M106</f>
        <v>4236.2363</v>
      </c>
      <c r="N91" s="82">
        <f>N92+N98+N99+N100+N101+N102+N103+N104+N105+N106</f>
        <v>-683.7637000000002</v>
      </c>
      <c r="O91" s="85">
        <f>O92+O98+O99+O100+O101+O102+O103+O104+O105+O106</f>
        <v>6411</v>
      </c>
      <c r="P91" s="86">
        <f aca="true" t="shared" si="97" ref="P91:AB91">P92+P98+P99+P100+P101+P102+P103+P104+P105+P106</f>
        <v>2399</v>
      </c>
      <c r="Q91" s="82">
        <f t="shared" si="97"/>
        <v>1837</v>
      </c>
      <c r="R91" s="82">
        <f t="shared" si="97"/>
        <v>0</v>
      </c>
      <c r="S91" s="82">
        <f t="shared" si="97"/>
        <v>0</v>
      </c>
      <c r="T91" s="82">
        <f t="shared" si="97"/>
        <v>0</v>
      </c>
      <c r="U91" s="82">
        <f t="shared" si="97"/>
        <v>0</v>
      </c>
      <c r="V91" s="82">
        <f t="shared" si="97"/>
        <v>0</v>
      </c>
      <c r="W91" s="82">
        <f t="shared" si="97"/>
        <v>0</v>
      </c>
      <c r="X91" s="82">
        <f t="shared" si="97"/>
        <v>1837</v>
      </c>
      <c r="Y91" s="82">
        <f t="shared" si="97"/>
        <v>0</v>
      </c>
      <c r="Z91" s="82">
        <f t="shared" si="97"/>
        <v>0</v>
      </c>
      <c r="AA91" s="82">
        <f t="shared" si="97"/>
        <v>0</v>
      </c>
      <c r="AB91" s="85">
        <f t="shared" si="97"/>
        <v>4236</v>
      </c>
      <c r="AC91" s="80">
        <f t="shared" si="95"/>
        <v>-0.23629999999957363</v>
      </c>
    </row>
    <row r="92" spans="1:29" ht="11.25">
      <c r="A92" s="81" t="s">
        <v>90</v>
      </c>
      <c r="B92" s="87">
        <f aca="true" t="shared" si="98" ref="B92:G92">SUM(B93:B97)</f>
        <v>0</v>
      </c>
      <c r="C92" s="87">
        <f t="shared" si="98"/>
        <v>0</v>
      </c>
      <c r="D92" s="87">
        <f t="shared" si="98"/>
        <v>0</v>
      </c>
      <c r="E92" s="87">
        <f t="shared" si="98"/>
        <v>0</v>
      </c>
      <c r="F92" s="87">
        <f t="shared" si="98"/>
        <v>0</v>
      </c>
      <c r="G92" s="87">
        <f t="shared" si="98"/>
        <v>0</v>
      </c>
      <c r="H92" s="87">
        <f t="shared" si="90"/>
        <v>0</v>
      </c>
      <c r="I92" s="88">
        <f>SUM(I93:I97)</f>
        <v>0</v>
      </c>
      <c r="J92" s="88">
        <f>SUM(J93:J97)</f>
        <v>0</v>
      </c>
      <c r="K92" s="84">
        <f t="shared" si="91"/>
        <v>0</v>
      </c>
      <c r="L92" s="87">
        <f>SUM(L93:L97)</f>
        <v>0</v>
      </c>
      <c r="M92" s="87">
        <f>SUM(M93:M97)</f>
        <v>0</v>
      </c>
      <c r="N92" s="87">
        <f>SUM(N93:N97)</f>
        <v>0</v>
      </c>
      <c r="O92" s="89">
        <f>SUM(O93:O97)</f>
        <v>0</v>
      </c>
      <c r="P92" s="90">
        <f aca="true" t="shared" si="99" ref="P92:AB92">SUM(P93:P97)</f>
        <v>0</v>
      </c>
      <c r="Q92" s="87">
        <f t="shared" si="99"/>
        <v>0</v>
      </c>
      <c r="R92" s="87">
        <f t="shared" si="99"/>
        <v>0</v>
      </c>
      <c r="S92" s="87">
        <f t="shared" si="99"/>
        <v>0</v>
      </c>
      <c r="T92" s="87">
        <f t="shared" si="99"/>
        <v>0</v>
      </c>
      <c r="U92" s="87">
        <f t="shared" si="99"/>
        <v>0</v>
      </c>
      <c r="V92" s="87">
        <f t="shared" si="99"/>
        <v>0</v>
      </c>
      <c r="W92" s="87">
        <f t="shared" si="99"/>
        <v>0</v>
      </c>
      <c r="X92" s="87">
        <f t="shared" si="99"/>
        <v>0</v>
      </c>
      <c r="Y92" s="87">
        <f t="shared" si="99"/>
        <v>0</v>
      </c>
      <c r="Z92" s="87">
        <f t="shared" si="99"/>
        <v>0</v>
      </c>
      <c r="AA92" s="87">
        <f t="shared" si="99"/>
        <v>0</v>
      </c>
      <c r="AB92" s="89">
        <f t="shared" si="99"/>
        <v>0</v>
      </c>
      <c r="AC92" s="80">
        <f t="shared" si="95"/>
        <v>0</v>
      </c>
    </row>
    <row r="93" spans="1:29" ht="11.25">
      <c r="A93" s="81" t="s">
        <v>91</v>
      </c>
      <c r="B93" s="91">
        <f>'[2]реализация'!M93</f>
        <v>0</v>
      </c>
      <c r="C93" s="91">
        <f>'[2]реализация'!O93</f>
        <v>0</v>
      </c>
      <c r="D93" s="87">
        <f>'[3]реализация'!D14</f>
        <v>0</v>
      </c>
      <c r="E93" s="87">
        <f>'[3]реализация'!E14</f>
        <v>0</v>
      </c>
      <c r="F93" s="91">
        <f>'[4]ВМО'!H98</f>
        <v>0</v>
      </c>
      <c r="G93" s="91">
        <f>'[4]ВМО'!O98</f>
        <v>0</v>
      </c>
      <c r="H93" s="87">
        <f t="shared" si="90"/>
        <v>0</v>
      </c>
      <c r="I93" s="91">
        <f>'[4]ВМО'!X98</f>
        <v>0</v>
      </c>
      <c r="J93" s="88">
        <f aca="true" t="shared" si="100" ref="J93:J107">F93-G93+I93</f>
        <v>0</v>
      </c>
      <c r="K93" s="84">
        <f t="shared" si="91"/>
        <v>0</v>
      </c>
      <c r="L93" s="91">
        <f>'[3]реализация'!L14</f>
        <v>0</v>
      </c>
      <c r="M93" s="87">
        <f aca="true" t="shared" si="101" ref="M93:M107">B93+E93-F93-L93</f>
        <v>0</v>
      </c>
      <c r="N93" s="93">
        <f aca="true" t="shared" si="102" ref="N93:N107">M93-B93</f>
        <v>0</v>
      </c>
      <c r="O93" s="89">
        <f aca="true" t="shared" si="103" ref="O93:O107">C93-G93+I93</f>
        <v>0</v>
      </c>
      <c r="P93" s="91">
        <f>'[4]ВМО'!AD98</f>
        <v>0</v>
      </c>
      <c r="Q93" s="88">
        <f aca="true" t="shared" si="104" ref="Q93:Q106">R93+U93+X93</f>
        <v>0</v>
      </c>
      <c r="R93" s="88">
        <f aca="true" t="shared" si="105" ref="R93:R106">SUM(S93:T93)</f>
        <v>0</v>
      </c>
      <c r="S93" s="148">
        <f>'[3]реализация'!S14</f>
        <v>0</v>
      </c>
      <c r="T93" s="148">
        <f>'[3]реализация'!T14</f>
        <v>0</v>
      </c>
      <c r="U93" s="94">
        <f aca="true" t="shared" si="106" ref="U93:U106">SUM(V93:W93)</f>
        <v>0</v>
      </c>
      <c r="V93" s="148">
        <f>'[3]реализация'!V14</f>
        <v>0</v>
      </c>
      <c r="W93" s="91">
        <f>'[5]ВМО'!AI56</f>
        <v>0</v>
      </c>
      <c r="X93" s="91">
        <f>'[4]ВМО'!AK98</f>
        <v>0</v>
      </c>
      <c r="Y93" s="148">
        <f>'[3]реализация'!Y14</f>
        <v>0</v>
      </c>
      <c r="Z93" s="148">
        <f>'[3]реализация'!Z14</f>
        <v>0</v>
      </c>
      <c r="AA93" s="154">
        <f>'[3]реализация'!AA14</f>
        <v>0</v>
      </c>
      <c r="AB93" s="95">
        <f aca="true" t="shared" si="107" ref="AB93:AB106">P93+Q93+Y93+Z93-AA93</f>
        <v>0</v>
      </c>
      <c r="AC93" s="80">
        <f t="shared" si="95"/>
        <v>0</v>
      </c>
    </row>
    <row r="94" spans="1:29" ht="11.25">
      <c r="A94" s="81" t="s">
        <v>92</v>
      </c>
      <c r="B94" s="91">
        <f>'[2]реализация'!M94</f>
        <v>0</v>
      </c>
      <c r="C94" s="91">
        <f>'[2]реализация'!O94</f>
        <v>0</v>
      </c>
      <c r="D94" s="87">
        <f>'[3]реализация'!D15</f>
        <v>0</v>
      </c>
      <c r="E94" s="87">
        <f>'[3]реализация'!E15</f>
        <v>0</v>
      </c>
      <c r="F94" s="91">
        <f>'[4]ВМО'!H99</f>
        <v>0</v>
      </c>
      <c r="G94" s="91">
        <f>'[4]ВМО'!O99</f>
        <v>0</v>
      </c>
      <c r="H94" s="87">
        <f t="shared" si="90"/>
        <v>0</v>
      </c>
      <c r="I94" s="91">
        <f>'[4]ВМО'!X99</f>
        <v>0</v>
      </c>
      <c r="J94" s="88">
        <f t="shared" si="100"/>
        <v>0</v>
      </c>
      <c r="K94" s="84">
        <f t="shared" si="91"/>
        <v>0</v>
      </c>
      <c r="L94" s="91">
        <f>'[3]реализация'!L15</f>
        <v>0</v>
      </c>
      <c r="M94" s="87">
        <f t="shared" si="101"/>
        <v>0</v>
      </c>
      <c r="N94" s="93">
        <f t="shared" si="102"/>
        <v>0</v>
      </c>
      <c r="O94" s="89">
        <f t="shared" si="103"/>
        <v>0</v>
      </c>
      <c r="P94" s="91">
        <f>'[4]ВМО'!AD99</f>
        <v>0</v>
      </c>
      <c r="Q94" s="88">
        <f t="shared" si="104"/>
        <v>0</v>
      </c>
      <c r="R94" s="88">
        <f t="shared" si="105"/>
        <v>0</v>
      </c>
      <c r="S94" s="148">
        <f>'[3]реализация'!S15</f>
        <v>0</v>
      </c>
      <c r="T94" s="148">
        <f>'[3]реализация'!T15</f>
        <v>0</v>
      </c>
      <c r="U94" s="94">
        <f t="shared" si="106"/>
        <v>0</v>
      </c>
      <c r="V94" s="148">
        <f>'[3]реализация'!V15</f>
        <v>0</v>
      </c>
      <c r="W94" s="91">
        <f>'[5]ВМО'!AI57</f>
        <v>0</v>
      </c>
      <c r="X94" s="91">
        <f>'[4]ВМО'!AK99</f>
        <v>0</v>
      </c>
      <c r="Y94" s="148">
        <f>'[3]реализация'!Y15</f>
        <v>0</v>
      </c>
      <c r="Z94" s="148">
        <f>'[3]реализация'!Z15</f>
        <v>0</v>
      </c>
      <c r="AA94" s="154">
        <f>'[3]реализация'!AA15</f>
        <v>0</v>
      </c>
      <c r="AB94" s="95">
        <f t="shared" si="107"/>
        <v>0</v>
      </c>
      <c r="AC94" s="80">
        <f t="shared" si="95"/>
        <v>0</v>
      </c>
    </row>
    <row r="95" spans="1:29" ht="11.25">
      <c r="A95" s="81" t="s">
        <v>93</v>
      </c>
      <c r="B95" s="91">
        <f>'[2]реализация'!M95</f>
        <v>0</v>
      </c>
      <c r="C95" s="91">
        <f>'[2]реализация'!O95</f>
        <v>0</v>
      </c>
      <c r="D95" s="87">
        <f>'[3]реализация'!D16</f>
        <v>0</v>
      </c>
      <c r="E95" s="87">
        <f>'[3]реализация'!E16</f>
        <v>0</v>
      </c>
      <c r="F95" s="91">
        <f>'[4]ВМО'!H100</f>
        <v>0</v>
      </c>
      <c r="G95" s="91">
        <f>'[4]ВМО'!O100</f>
        <v>0</v>
      </c>
      <c r="H95" s="87">
        <f t="shared" si="90"/>
        <v>0</v>
      </c>
      <c r="I95" s="91">
        <f>'[4]ВМО'!X100</f>
        <v>0</v>
      </c>
      <c r="J95" s="88">
        <f t="shared" si="100"/>
        <v>0</v>
      </c>
      <c r="K95" s="84">
        <f t="shared" si="91"/>
        <v>0</v>
      </c>
      <c r="L95" s="91">
        <f>'[3]реализация'!L16</f>
        <v>0</v>
      </c>
      <c r="M95" s="87">
        <f t="shared" si="101"/>
        <v>0</v>
      </c>
      <c r="N95" s="93">
        <f t="shared" si="102"/>
        <v>0</v>
      </c>
      <c r="O95" s="89">
        <f t="shared" si="103"/>
        <v>0</v>
      </c>
      <c r="P95" s="91">
        <f>'[4]ВМО'!AD100</f>
        <v>0</v>
      </c>
      <c r="Q95" s="88">
        <f t="shared" si="104"/>
        <v>0</v>
      </c>
      <c r="R95" s="88">
        <f t="shared" si="105"/>
        <v>0</v>
      </c>
      <c r="S95" s="148">
        <f>'[3]реализация'!S16</f>
        <v>0</v>
      </c>
      <c r="T95" s="148">
        <f>'[3]реализация'!T16</f>
        <v>0</v>
      </c>
      <c r="U95" s="94">
        <f t="shared" si="106"/>
        <v>0</v>
      </c>
      <c r="V95" s="148">
        <f>'[3]реализация'!V16</f>
        <v>0</v>
      </c>
      <c r="W95" s="91">
        <f>'[5]ВМО'!AI58</f>
        <v>0</v>
      </c>
      <c r="X95" s="91">
        <f>'[4]ВМО'!AK100</f>
        <v>0</v>
      </c>
      <c r="Y95" s="148">
        <f>'[3]реализация'!Y16</f>
        <v>0</v>
      </c>
      <c r="Z95" s="148">
        <f>'[3]реализация'!Z16</f>
        <v>0</v>
      </c>
      <c r="AA95" s="154">
        <f>'[3]реализация'!AA16</f>
        <v>0</v>
      </c>
      <c r="AB95" s="95">
        <f t="shared" si="107"/>
        <v>0</v>
      </c>
      <c r="AC95" s="80">
        <f t="shared" si="95"/>
        <v>0</v>
      </c>
    </row>
    <row r="96" spans="1:29" ht="11.25">
      <c r="A96" s="81" t="s">
        <v>94</v>
      </c>
      <c r="B96" s="91">
        <f>'[2]реализация'!M96</f>
        <v>0</v>
      </c>
      <c r="C96" s="91">
        <f>'[2]реализация'!O96</f>
        <v>0</v>
      </c>
      <c r="D96" s="87">
        <f>'[3]реализация'!D17</f>
        <v>0</v>
      </c>
      <c r="E96" s="87">
        <f>'[3]реализация'!E17</f>
        <v>0</v>
      </c>
      <c r="F96" s="91">
        <f>'[4]ВМО'!H101</f>
        <v>0</v>
      </c>
      <c r="G96" s="91">
        <f>'[4]ВМО'!O101</f>
        <v>0</v>
      </c>
      <c r="H96" s="87">
        <f t="shared" si="90"/>
        <v>0</v>
      </c>
      <c r="I96" s="91">
        <f>'[4]ВМО'!X101</f>
        <v>0</v>
      </c>
      <c r="J96" s="88">
        <f t="shared" si="100"/>
        <v>0</v>
      </c>
      <c r="K96" s="84">
        <f t="shared" si="91"/>
        <v>0</v>
      </c>
      <c r="L96" s="91">
        <f>'[3]реализация'!L17</f>
        <v>0</v>
      </c>
      <c r="M96" s="87">
        <f t="shared" si="101"/>
        <v>0</v>
      </c>
      <c r="N96" s="93">
        <f t="shared" si="102"/>
        <v>0</v>
      </c>
      <c r="O96" s="89">
        <f t="shared" si="103"/>
        <v>0</v>
      </c>
      <c r="P96" s="91">
        <f>'[4]ВМО'!AD101</f>
        <v>0</v>
      </c>
      <c r="Q96" s="88">
        <f t="shared" si="104"/>
        <v>0</v>
      </c>
      <c r="R96" s="88">
        <f t="shared" si="105"/>
        <v>0</v>
      </c>
      <c r="S96" s="148">
        <f>'[3]реализация'!S17</f>
        <v>0</v>
      </c>
      <c r="T96" s="148">
        <f>'[3]реализация'!T17</f>
        <v>0</v>
      </c>
      <c r="U96" s="94">
        <f t="shared" si="106"/>
        <v>0</v>
      </c>
      <c r="V96" s="148">
        <f>'[3]реализация'!V17</f>
        <v>0</v>
      </c>
      <c r="W96" s="91">
        <f>'[5]ВМО'!AI59</f>
        <v>0</v>
      </c>
      <c r="X96" s="91">
        <f>'[4]ВМО'!AK101</f>
        <v>0</v>
      </c>
      <c r="Y96" s="148">
        <f>'[3]реализация'!Y17</f>
        <v>0</v>
      </c>
      <c r="Z96" s="148">
        <f>'[3]реализация'!Z17</f>
        <v>0</v>
      </c>
      <c r="AA96" s="154">
        <f>'[3]реализация'!AA17</f>
        <v>0</v>
      </c>
      <c r="AB96" s="95">
        <f t="shared" si="107"/>
        <v>0</v>
      </c>
      <c r="AC96" s="80">
        <f t="shared" si="95"/>
        <v>0</v>
      </c>
    </row>
    <row r="97" spans="1:29" ht="11.25">
      <c r="A97" s="81" t="s">
        <v>95</v>
      </c>
      <c r="B97" s="91">
        <f>'[2]реализация'!M97</f>
        <v>0</v>
      </c>
      <c r="C97" s="91">
        <f>'[2]реализация'!O97</f>
        <v>0</v>
      </c>
      <c r="D97" s="87">
        <f>'[3]реализация'!D18</f>
        <v>0</v>
      </c>
      <c r="E97" s="87">
        <f>'[3]реализация'!E18</f>
        <v>0</v>
      </c>
      <c r="F97" s="91">
        <f>'[4]ВМО'!H102</f>
        <v>0</v>
      </c>
      <c r="G97" s="91">
        <f>'[4]ВМО'!O102</f>
        <v>0</v>
      </c>
      <c r="H97" s="87">
        <f t="shared" si="90"/>
        <v>0</v>
      </c>
      <c r="I97" s="91">
        <f>'[4]ВМО'!X102</f>
        <v>0</v>
      </c>
      <c r="J97" s="88">
        <f t="shared" si="100"/>
        <v>0</v>
      </c>
      <c r="K97" s="84">
        <f t="shared" si="91"/>
        <v>0</v>
      </c>
      <c r="L97" s="91">
        <f>'[3]реализация'!L18</f>
        <v>0</v>
      </c>
      <c r="M97" s="87">
        <f t="shared" si="101"/>
        <v>0</v>
      </c>
      <c r="N97" s="93">
        <f t="shared" si="102"/>
        <v>0</v>
      </c>
      <c r="O97" s="89">
        <f t="shared" si="103"/>
        <v>0</v>
      </c>
      <c r="P97" s="91">
        <f>'[4]ВМО'!AD102</f>
        <v>0</v>
      </c>
      <c r="Q97" s="88">
        <f t="shared" si="104"/>
        <v>0</v>
      </c>
      <c r="R97" s="88">
        <f t="shared" si="105"/>
        <v>0</v>
      </c>
      <c r="S97" s="148">
        <f>'[3]реализация'!S18</f>
        <v>0</v>
      </c>
      <c r="T97" s="148">
        <f>'[3]реализация'!T18</f>
        <v>0</v>
      </c>
      <c r="U97" s="94">
        <f t="shared" si="106"/>
        <v>0</v>
      </c>
      <c r="V97" s="148">
        <f>'[3]реализация'!V18</f>
        <v>0</v>
      </c>
      <c r="W97" s="91">
        <f>'[5]ВМО'!AI60</f>
        <v>0</v>
      </c>
      <c r="X97" s="91">
        <f>'[4]ВМО'!AK102</f>
        <v>0</v>
      </c>
      <c r="Y97" s="148">
        <f>'[3]реализация'!Y18</f>
        <v>0</v>
      </c>
      <c r="Z97" s="148">
        <f>'[3]реализация'!Z18</f>
        <v>0</v>
      </c>
      <c r="AA97" s="154">
        <f>'[3]реализация'!AA18</f>
        <v>0</v>
      </c>
      <c r="AB97" s="95">
        <f t="shared" si="107"/>
        <v>0</v>
      </c>
      <c r="AC97" s="80">
        <f t="shared" si="95"/>
        <v>0</v>
      </c>
    </row>
    <row r="98" spans="1:29" ht="11.25">
      <c r="A98" s="81" t="s">
        <v>96</v>
      </c>
      <c r="B98" s="91">
        <f>'[2]реализация'!M98</f>
        <v>0</v>
      </c>
      <c r="C98" s="91">
        <f>'[2]реализация'!O98</f>
        <v>0</v>
      </c>
      <c r="D98" s="87">
        <f>'[3]реализация'!D19</f>
        <v>0</v>
      </c>
      <c r="E98" s="87">
        <f>'[3]реализация'!E19</f>
        <v>0</v>
      </c>
      <c r="F98" s="91">
        <f>'[4]ВМО'!H103</f>
        <v>0</v>
      </c>
      <c r="G98" s="91">
        <f>'[4]ВМО'!O103</f>
        <v>0</v>
      </c>
      <c r="H98" s="87">
        <f t="shared" si="90"/>
        <v>0</v>
      </c>
      <c r="I98" s="91">
        <f>'[4]ВМО'!X103</f>
        <v>0</v>
      </c>
      <c r="J98" s="88">
        <f t="shared" si="100"/>
        <v>0</v>
      </c>
      <c r="K98" s="84">
        <f t="shared" si="91"/>
        <v>0</v>
      </c>
      <c r="L98" s="91">
        <f>'[3]реализация'!L19</f>
        <v>0</v>
      </c>
      <c r="M98" s="87">
        <f t="shared" si="101"/>
        <v>0</v>
      </c>
      <c r="N98" s="93">
        <f t="shared" si="102"/>
        <v>0</v>
      </c>
      <c r="O98" s="89">
        <f t="shared" si="103"/>
        <v>0</v>
      </c>
      <c r="P98" s="91">
        <f>'[4]ВМО'!AD103</f>
        <v>0</v>
      </c>
      <c r="Q98" s="88">
        <f t="shared" si="104"/>
        <v>0</v>
      </c>
      <c r="R98" s="88">
        <f t="shared" si="105"/>
        <v>0</v>
      </c>
      <c r="S98" s="148">
        <f>'[3]реализация'!S19</f>
        <v>0</v>
      </c>
      <c r="T98" s="148">
        <f>'[3]реализация'!T19</f>
        <v>0</v>
      </c>
      <c r="U98" s="94">
        <f t="shared" si="106"/>
        <v>0</v>
      </c>
      <c r="V98" s="148">
        <f>'[3]реализация'!V19</f>
        <v>0</v>
      </c>
      <c r="W98" s="91">
        <f>'[5]ВМО'!AI61</f>
        <v>0</v>
      </c>
      <c r="X98" s="91">
        <f>'[4]ВМО'!AK103</f>
        <v>0</v>
      </c>
      <c r="Y98" s="148">
        <f>'[3]реализация'!Y19</f>
        <v>0</v>
      </c>
      <c r="Z98" s="148">
        <f>'[3]реализация'!Z19</f>
        <v>0</v>
      </c>
      <c r="AA98" s="154">
        <f>'[3]реализация'!AA19</f>
        <v>0</v>
      </c>
      <c r="AB98" s="95">
        <f t="shared" si="107"/>
        <v>0</v>
      </c>
      <c r="AC98" s="80">
        <f t="shared" si="95"/>
        <v>0</v>
      </c>
    </row>
    <row r="99" spans="1:29" ht="11.25">
      <c r="A99" s="81" t="s">
        <v>97</v>
      </c>
      <c r="B99" s="91">
        <f>'[2]реализация'!M99</f>
        <v>0</v>
      </c>
      <c r="C99" s="91">
        <f>'[2]реализация'!O99</f>
        <v>0</v>
      </c>
      <c r="D99" s="87">
        <f>'[3]реализация'!D20</f>
        <v>0</v>
      </c>
      <c r="E99" s="87">
        <f>'[3]реализация'!E20</f>
        <v>0</v>
      </c>
      <c r="F99" s="91">
        <f>'[4]ВМО'!H104</f>
        <v>0</v>
      </c>
      <c r="G99" s="91">
        <f>'[4]ВМО'!O104</f>
        <v>0</v>
      </c>
      <c r="H99" s="87">
        <f t="shared" si="90"/>
        <v>0</v>
      </c>
      <c r="I99" s="91">
        <f>'[4]ВМО'!X104</f>
        <v>0</v>
      </c>
      <c r="J99" s="88">
        <f t="shared" si="100"/>
        <v>0</v>
      </c>
      <c r="K99" s="84">
        <f t="shared" si="91"/>
        <v>0</v>
      </c>
      <c r="L99" s="91">
        <f>'[3]реализация'!L20</f>
        <v>0</v>
      </c>
      <c r="M99" s="87">
        <f t="shared" si="101"/>
        <v>0</v>
      </c>
      <c r="N99" s="93">
        <f t="shared" si="102"/>
        <v>0</v>
      </c>
      <c r="O99" s="89">
        <f t="shared" si="103"/>
        <v>0</v>
      </c>
      <c r="P99" s="91">
        <f>'[4]ВМО'!AD104</f>
        <v>0</v>
      </c>
      <c r="Q99" s="88">
        <f t="shared" si="104"/>
        <v>0</v>
      </c>
      <c r="R99" s="88">
        <f t="shared" si="105"/>
        <v>0</v>
      </c>
      <c r="S99" s="148">
        <f>'[3]реализация'!S20</f>
        <v>0</v>
      </c>
      <c r="T99" s="148">
        <f>'[3]реализация'!T20</f>
        <v>0</v>
      </c>
      <c r="U99" s="94">
        <f t="shared" si="106"/>
        <v>0</v>
      </c>
      <c r="V99" s="148">
        <f>'[3]реализация'!V20</f>
        <v>0</v>
      </c>
      <c r="W99" s="91">
        <f>'[5]ВМО'!AI62</f>
        <v>0</v>
      </c>
      <c r="X99" s="91">
        <f>'[4]ВМО'!AK104</f>
        <v>0</v>
      </c>
      <c r="Y99" s="148">
        <f>'[3]реализация'!Y20</f>
        <v>0</v>
      </c>
      <c r="Z99" s="148">
        <f>'[3]реализация'!Z20</f>
        <v>0</v>
      </c>
      <c r="AA99" s="154">
        <f>'[3]реализация'!AA20</f>
        <v>0</v>
      </c>
      <c r="AB99" s="95">
        <f t="shared" si="107"/>
        <v>0</v>
      </c>
      <c r="AC99" s="80">
        <f t="shared" si="95"/>
        <v>0</v>
      </c>
    </row>
    <row r="100" spans="1:29" ht="11.25">
      <c r="A100" s="81" t="s">
        <v>98</v>
      </c>
      <c r="B100" s="91">
        <f>'[2]реализация'!M100</f>
        <v>0</v>
      </c>
      <c r="C100" s="91">
        <f>'[2]реализация'!O100</f>
        <v>0</v>
      </c>
      <c r="D100" s="87">
        <f>'[3]реализация'!D21</f>
        <v>0</v>
      </c>
      <c r="E100" s="87">
        <f>'[3]реализация'!E21</f>
        <v>0</v>
      </c>
      <c r="F100" s="91">
        <f>'[4]ВМО'!H105</f>
        <v>0</v>
      </c>
      <c r="G100" s="91">
        <f>'[4]ВМО'!O105</f>
        <v>0</v>
      </c>
      <c r="H100" s="87">
        <f t="shared" si="90"/>
        <v>0</v>
      </c>
      <c r="I100" s="91">
        <f>'[4]ВМО'!X105</f>
        <v>0</v>
      </c>
      <c r="J100" s="88">
        <f t="shared" si="100"/>
        <v>0</v>
      </c>
      <c r="K100" s="84">
        <f t="shared" si="91"/>
        <v>0</v>
      </c>
      <c r="L100" s="91">
        <f>'[3]реализация'!L21</f>
        <v>0</v>
      </c>
      <c r="M100" s="87">
        <f t="shared" si="101"/>
        <v>0</v>
      </c>
      <c r="N100" s="93">
        <f t="shared" si="102"/>
        <v>0</v>
      </c>
      <c r="O100" s="89">
        <f t="shared" si="103"/>
        <v>0</v>
      </c>
      <c r="P100" s="91">
        <f>'[4]ВМО'!AD105</f>
        <v>0</v>
      </c>
      <c r="Q100" s="88">
        <f t="shared" si="104"/>
        <v>0</v>
      </c>
      <c r="R100" s="88">
        <f t="shared" si="105"/>
        <v>0</v>
      </c>
      <c r="S100" s="148">
        <f>'[3]реализация'!S21</f>
        <v>0</v>
      </c>
      <c r="T100" s="148">
        <f>'[3]реализация'!T21</f>
        <v>0</v>
      </c>
      <c r="U100" s="94">
        <f t="shared" si="106"/>
        <v>0</v>
      </c>
      <c r="V100" s="148">
        <f>'[3]реализация'!V21</f>
        <v>0</v>
      </c>
      <c r="W100" s="91">
        <f>'[5]ВМО'!AI63</f>
        <v>0</v>
      </c>
      <c r="X100" s="91">
        <f>'[4]ВМО'!AK105</f>
        <v>0</v>
      </c>
      <c r="Y100" s="148">
        <f>'[3]реализация'!Y21</f>
        <v>0</v>
      </c>
      <c r="Z100" s="148">
        <f>'[3]реализация'!Z21</f>
        <v>0</v>
      </c>
      <c r="AA100" s="154">
        <f>'[3]реализация'!AA21</f>
        <v>0</v>
      </c>
      <c r="AB100" s="95">
        <f t="shared" si="107"/>
        <v>0</v>
      </c>
      <c r="AC100" s="80">
        <f t="shared" si="95"/>
        <v>0</v>
      </c>
    </row>
    <row r="101" spans="1:29" ht="11.25">
      <c r="A101" s="81" t="s">
        <v>99</v>
      </c>
      <c r="B101" s="91">
        <f>'[2]реализация'!M101</f>
        <v>1743</v>
      </c>
      <c r="C101" s="91">
        <f>'[2]реализация'!O101</f>
        <v>20</v>
      </c>
      <c r="D101" s="87">
        <f>'[3]реализация'!D22</f>
        <v>178.948</v>
      </c>
      <c r="E101" s="87">
        <f>'[3]реализация'!E22</f>
        <v>718.1574400000001</v>
      </c>
      <c r="F101" s="91">
        <f>'[4]ВМО'!H106</f>
        <v>706</v>
      </c>
      <c r="G101" s="91">
        <f>'[4]ВМО'!O106</f>
        <v>20</v>
      </c>
      <c r="H101" s="87">
        <f t="shared" si="90"/>
        <v>98.30713443559117</v>
      </c>
      <c r="I101" s="91">
        <f>'[4]ВМО'!X106</f>
        <v>95</v>
      </c>
      <c r="J101" s="88">
        <f t="shared" si="100"/>
        <v>781</v>
      </c>
      <c r="K101" s="84">
        <f t="shared" si="91"/>
        <v>108.75052690396132</v>
      </c>
      <c r="L101" s="91">
        <f>'[3]реализация'!L22</f>
        <v>0</v>
      </c>
      <c r="M101" s="87">
        <f t="shared" si="101"/>
        <v>1755.15744</v>
      </c>
      <c r="N101" s="93">
        <f t="shared" si="102"/>
        <v>12.157439999999951</v>
      </c>
      <c r="O101" s="89">
        <f t="shared" si="103"/>
        <v>95</v>
      </c>
      <c r="P101" s="91">
        <f>'[4]ВМО'!AD106</f>
        <v>70</v>
      </c>
      <c r="Q101" s="88">
        <f t="shared" si="104"/>
        <v>1685</v>
      </c>
      <c r="R101" s="88">
        <f t="shared" si="105"/>
        <v>0</v>
      </c>
      <c r="S101" s="148">
        <f>'[3]реализация'!S22</f>
        <v>0</v>
      </c>
      <c r="T101" s="148">
        <f>'[3]реализация'!T22</f>
        <v>0</v>
      </c>
      <c r="U101" s="94">
        <f t="shared" si="106"/>
        <v>0</v>
      </c>
      <c r="V101" s="148">
        <f>'[3]реализация'!V22</f>
        <v>0</v>
      </c>
      <c r="W101" s="91">
        <f>'[5]ВМО'!AI64</f>
        <v>0</v>
      </c>
      <c r="X101" s="91">
        <f>'[4]ВМО'!AK106</f>
        <v>1685</v>
      </c>
      <c r="Y101" s="148">
        <f>'[3]реализация'!Y22</f>
        <v>0</v>
      </c>
      <c r="Z101" s="148">
        <f>'[3]реализация'!Z22</f>
        <v>0</v>
      </c>
      <c r="AA101" s="154">
        <f>'[3]реализация'!AA22</f>
        <v>0</v>
      </c>
      <c r="AB101" s="95">
        <f t="shared" si="107"/>
        <v>1755</v>
      </c>
      <c r="AC101" s="80">
        <f t="shared" si="95"/>
        <v>-0.1574399999999514</v>
      </c>
    </row>
    <row r="102" spans="1:29" ht="11.25">
      <c r="A102" s="81" t="s">
        <v>100</v>
      </c>
      <c r="B102" s="91">
        <f>'[2]реализация'!M102</f>
        <v>0</v>
      </c>
      <c r="C102" s="91">
        <f>'[2]реализация'!O102</f>
        <v>0</v>
      </c>
      <c r="D102" s="87">
        <f>'[3]реализация'!D23</f>
        <v>0</v>
      </c>
      <c r="E102" s="87">
        <f>'[3]реализация'!E23</f>
        <v>0</v>
      </c>
      <c r="F102" s="91">
        <f>'[4]ВМО'!H107</f>
        <v>0</v>
      </c>
      <c r="G102" s="91">
        <f>'[4]ВМО'!O107</f>
        <v>0</v>
      </c>
      <c r="H102" s="87">
        <f t="shared" si="90"/>
        <v>0</v>
      </c>
      <c r="I102" s="91">
        <f>'[4]ВМО'!X107</f>
        <v>0</v>
      </c>
      <c r="J102" s="88">
        <f t="shared" si="100"/>
        <v>0</v>
      </c>
      <c r="K102" s="84">
        <f t="shared" si="91"/>
        <v>0</v>
      </c>
      <c r="L102" s="91">
        <f>'[3]реализация'!L23</f>
        <v>0</v>
      </c>
      <c r="M102" s="87">
        <f t="shared" si="101"/>
        <v>0</v>
      </c>
      <c r="N102" s="93">
        <f t="shared" si="102"/>
        <v>0</v>
      </c>
      <c r="O102" s="89">
        <f t="shared" si="103"/>
        <v>0</v>
      </c>
      <c r="P102" s="91">
        <f>'[4]ВМО'!AD107</f>
        <v>0</v>
      </c>
      <c r="Q102" s="88">
        <f t="shared" si="104"/>
        <v>0</v>
      </c>
      <c r="R102" s="88">
        <f t="shared" si="105"/>
        <v>0</v>
      </c>
      <c r="S102" s="148">
        <f>'[3]реализация'!S23</f>
        <v>0</v>
      </c>
      <c r="T102" s="148">
        <f>'[3]реализация'!T23</f>
        <v>0</v>
      </c>
      <c r="U102" s="94">
        <f t="shared" si="106"/>
        <v>0</v>
      </c>
      <c r="V102" s="148">
        <f>'[3]реализация'!V23</f>
        <v>0</v>
      </c>
      <c r="W102" s="91">
        <f>'[5]ВМО'!AI65</f>
        <v>0</v>
      </c>
      <c r="X102" s="91">
        <f>'[4]ВМО'!AK107</f>
        <v>0</v>
      </c>
      <c r="Y102" s="148">
        <f>'[3]реализация'!Y23</f>
        <v>0</v>
      </c>
      <c r="Z102" s="148">
        <f>'[3]реализация'!Z23</f>
        <v>0</v>
      </c>
      <c r="AA102" s="154">
        <f>'[3]реализация'!AA23</f>
        <v>0</v>
      </c>
      <c r="AB102" s="95">
        <f t="shared" si="107"/>
        <v>0</v>
      </c>
      <c r="AC102" s="80">
        <f t="shared" si="95"/>
        <v>0</v>
      </c>
    </row>
    <row r="103" spans="1:29" ht="11.25">
      <c r="A103" s="81" t="s">
        <v>101</v>
      </c>
      <c r="B103" s="91">
        <f>'[2]реализация'!M103</f>
        <v>695</v>
      </c>
      <c r="C103" s="91">
        <f>'[2]реализация'!O103</f>
        <v>2103</v>
      </c>
      <c r="D103" s="87">
        <f>'[3]реализация'!D24</f>
        <v>2454.323</v>
      </c>
      <c r="E103" s="87">
        <f>'[3]реализация'!E24</f>
        <v>8298.24616</v>
      </c>
      <c r="F103" s="91">
        <f>'[4]ВМО'!H108</f>
        <v>7770</v>
      </c>
      <c r="G103" s="91">
        <f>'[4]ВМО'!O108</f>
        <v>1503</v>
      </c>
      <c r="H103" s="87">
        <f t="shared" si="90"/>
        <v>93.63424331099861</v>
      </c>
      <c r="I103" s="91">
        <f>'[4]ВМО'!X108</f>
        <v>1990</v>
      </c>
      <c r="J103" s="88">
        <f t="shared" si="100"/>
        <v>8257</v>
      </c>
      <c r="K103" s="84">
        <f t="shared" si="91"/>
        <v>99.50295328428773</v>
      </c>
      <c r="L103" s="91">
        <f>'[3]реализация'!L24</f>
        <v>0</v>
      </c>
      <c r="M103" s="87">
        <f t="shared" si="101"/>
        <v>1223.2461600000006</v>
      </c>
      <c r="N103" s="93">
        <f t="shared" si="102"/>
        <v>528.2461600000006</v>
      </c>
      <c r="O103" s="89">
        <f t="shared" si="103"/>
        <v>2590</v>
      </c>
      <c r="P103" s="91">
        <f>'[4]ВМО'!AD108</f>
        <v>1219</v>
      </c>
      <c r="Q103" s="88">
        <f t="shared" si="104"/>
        <v>4</v>
      </c>
      <c r="R103" s="88">
        <f t="shared" si="105"/>
        <v>0</v>
      </c>
      <c r="S103" s="148">
        <f>'[3]реализация'!S24</f>
        <v>0</v>
      </c>
      <c r="T103" s="148">
        <f>'[3]реализация'!T24</f>
        <v>0</v>
      </c>
      <c r="U103" s="94">
        <f t="shared" si="106"/>
        <v>0</v>
      </c>
      <c r="V103" s="148">
        <f>'[3]реализация'!V24</f>
        <v>0</v>
      </c>
      <c r="W103" s="91">
        <f>'[5]ВМО'!AI66</f>
        <v>0</v>
      </c>
      <c r="X103" s="91">
        <f>'[4]ВМО'!AK108</f>
        <v>4</v>
      </c>
      <c r="Y103" s="148">
        <f>'[3]реализация'!Y24</f>
        <v>0</v>
      </c>
      <c r="Z103" s="148">
        <f>'[3]реализация'!Z24</f>
        <v>0</v>
      </c>
      <c r="AA103" s="154">
        <f>'[3]реализация'!AA24</f>
        <v>0</v>
      </c>
      <c r="AB103" s="95">
        <f t="shared" si="107"/>
        <v>1223</v>
      </c>
      <c r="AC103" s="80">
        <f t="shared" si="95"/>
        <v>-0.24616000000060012</v>
      </c>
    </row>
    <row r="104" spans="1:29" ht="11.25">
      <c r="A104" s="81" t="s">
        <v>102</v>
      </c>
      <c r="B104" s="91">
        <f>'[2]реализация'!M104</f>
        <v>336</v>
      </c>
      <c r="C104" s="91">
        <f>'[2]реализация'!O104</f>
        <v>436</v>
      </c>
      <c r="D104" s="87">
        <f>'[3]реализация'!D25</f>
        <v>376.87</v>
      </c>
      <c r="E104" s="87">
        <f>'[3]реализация'!E25</f>
        <v>1648.54732</v>
      </c>
      <c r="F104" s="91">
        <f>'[4]ВМО'!H109</f>
        <v>1718</v>
      </c>
      <c r="G104" s="91">
        <f>'[4]ВМО'!O109</f>
        <v>436</v>
      </c>
      <c r="H104" s="87">
        <f t="shared" si="90"/>
        <v>104.2129624765639</v>
      </c>
      <c r="I104" s="91">
        <f>'[4]ВМО'!X109</f>
        <v>266</v>
      </c>
      <c r="J104" s="88">
        <f t="shared" si="100"/>
        <v>1548</v>
      </c>
      <c r="K104" s="84">
        <f t="shared" si="91"/>
        <v>93.90085326759076</v>
      </c>
      <c r="L104" s="91">
        <f>'[3]реализация'!L25</f>
        <v>0</v>
      </c>
      <c r="M104" s="87">
        <f t="shared" si="101"/>
        <v>266.5473199999999</v>
      </c>
      <c r="N104" s="93">
        <f t="shared" si="102"/>
        <v>-69.4526800000001</v>
      </c>
      <c r="O104" s="89">
        <f t="shared" si="103"/>
        <v>266</v>
      </c>
      <c r="P104" s="91">
        <f>'[4]ВМО'!AD109</f>
        <v>267</v>
      </c>
      <c r="Q104" s="88">
        <f t="shared" si="104"/>
        <v>0</v>
      </c>
      <c r="R104" s="88">
        <f t="shared" si="105"/>
        <v>0</v>
      </c>
      <c r="S104" s="148">
        <f>'[3]реализация'!S25</f>
        <v>0</v>
      </c>
      <c r="T104" s="148">
        <f>'[3]реализация'!T25</f>
        <v>0</v>
      </c>
      <c r="U104" s="94">
        <f t="shared" si="106"/>
        <v>0</v>
      </c>
      <c r="V104" s="148">
        <f>'[3]реализация'!V25</f>
        <v>0</v>
      </c>
      <c r="W104" s="91">
        <f>'[5]ВМО'!AI67</f>
        <v>0</v>
      </c>
      <c r="X104" s="91">
        <f>'[4]ВМО'!AK109</f>
        <v>0</v>
      </c>
      <c r="Y104" s="148">
        <f>'[3]реализация'!Y25</f>
        <v>0</v>
      </c>
      <c r="Z104" s="148">
        <f>'[3]реализация'!Z25</f>
        <v>0</v>
      </c>
      <c r="AA104" s="154">
        <f>'[3]реализация'!AA25</f>
        <v>0</v>
      </c>
      <c r="AB104" s="95">
        <f t="shared" si="107"/>
        <v>267</v>
      </c>
      <c r="AC104" s="80">
        <f t="shared" si="95"/>
        <v>0.45268000000010034</v>
      </c>
    </row>
    <row r="105" spans="1:29" ht="11.25">
      <c r="A105" s="81" t="s">
        <v>103</v>
      </c>
      <c r="B105" s="91">
        <f>'[2]реализация'!M105</f>
        <v>581</v>
      </c>
      <c r="C105" s="91">
        <f>'[2]реализация'!O105</f>
        <v>1243</v>
      </c>
      <c r="D105" s="87">
        <f>'[3]реализация'!D26</f>
        <v>3419.232</v>
      </c>
      <c r="E105" s="87">
        <f>'[3]реализация'!E26</f>
        <v>11255.35094</v>
      </c>
      <c r="F105" s="91">
        <f>'[4]ВМО'!H110</f>
        <v>11682</v>
      </c>
      <c r="G105" s="91">
        <f>'[4]ВМО'!O110</f>
        <v>1223</v>
      </c>
      <c r="H105" s="87">
        <f t="shared" si="90"/>
        <v>103.79063311552328</v>
      </c>
      <c r="I105" s="91">
        <f>'[4]ВМО'!X110</f>
        <v>1447</v>
      </c>
      <c r="J105" s="88">
        <f t="shared" si="100"/>
        <v>11906</v>
      </c>
      <c r="K105" s="84">
        <f t="shared" si="91"/>
        <v>105.78079762655538</v>
      </c>
      <c r="L105" s="91">
        <f>'[3]реализация'!L26</f>
        <v>0</v>
      </c>
      <c r="M105" s="87">
        <f t="shared" si="101"/>
        <v>154.35094000000026</v>
      </c>
      <c r="N105" s="93">
        <f t="shared" si="102"/>
        <v>-426.64905999999974</v>
      </c>
      <c r="O105" s="89">
        <f t="shared" si="103"/>
        <v>1467</v>
      </c>
      <c r="P105" s="91">
        <f>'[4]ВМО'!AD110</f>
        <v>72</v>
      </c>
      <c r="Q105" s="88">
        <f t="shared" si="104"/>
        <v>82</v>
      </c>
      <c r="R105" s="88">
        <f t="shared" si="105"/>
        <v>0</v>
      </c>
      <c r="S105" s="148">
        <f>'[3]реализация'!S26</f>
        <v>0</v>
      </c>
      <c r="T105" s="148">
        <f>'[3]реализация'!T26</f>
        <v>0</v>
      </c>
      <c r="U105" s="94">
        <f t="shared" si="106"/>
        <v>0</v>
      </c>
      <c r="V105" s="148">
        <f>'[3]реализация'!V26</f>
        <v>0</v>
      </c>
      <c r="W105" s="91">
        <f>'[5]ВМО'!AI68</f>
        <v>0</v>
      </c>
      <c r="X105" s="91">
        <f>'[4]ВМО'!AK110</f>
        <v>82</v>
      </c>
      <c r="Y105" s="148">
        <f>'[3]реализация'!Y26</f>
        <v>0</v>
      </c>
      <c r="Z105" s="148">
        <f>'[3]реализация'!Z26</f>
        <v>0</v>
      </c>
      <c r="AA105" s="154">
        <f>'[3]реализация'!AA26</f>
        <v>0</v>
      </c>
      <c r="AB105" s="95">
        <f t="shared" si="107"/>
        <v>154</v>
      </c>
      <c r="AC105" s="80">
        <f t="shared" si="95"/>
        <v>-0.35094000000026426</v>
      </c>
    </row>
    <row r="106" spans="1:29" ht="11.25">
      <c r="A106" s="81" t="s">
        <v>104</v>
      </c>
      <c r="B106" s="91">
        <f>'[2]реализация'!M106</f>
        <v>1565</v>
      </c>
      <c r="C106" s="91">
        <f>'[2]реализация'!O106</f>
        <v>1340</v>
      </c>
      <c r="D106" s="87">
        <f>'[3]реализация'!D27</f>
        <v>2832.9610000000002</v>
      </c>
      <c r="E106" s="87">
        <f>'[3]реализация'!E27</f>
        <v>10358.934439999999</v>
      </c>
      <c r="F106" s="91">
        <f>'[4]ВМО'!H111</f>
        <v>11087</v>
      </c>
      <c r="G106" s="91">
        <f>'[4]ВМО'!O111</f>
        <v>1166</v>
      </c>
      <c r="H106" s="87">
        <f t="shared" si="90"/>
        <v>107.02838273779057</v>
      </c>
      <c r="I106" s="91">
        <f>'[4]ВМО'!X111</f>
        <v>1819</v>
      </c>
      <c r="J106" s="88">
        <f t="shared" si="100"/>
        <v>11740</v>
      </c>
      <c r="K106" s="84">
        <f t="shared" si="91"/>
        <v>113.33211990093453</v>
      </c>
      <c r="L106" s="91">
        <f>'[3]реализация'!L27</f>
        <v>0</v>
      </c>
      <c r="M106" s="87">
        <f t="shared" si="101"/>
        <v>836.9344399999991</v>
      </c>
      <c r="N106" s="93">
        <f t="shared" si="102"/>
        <v>-728.0655600000009</v>
      </c>
      <c r="O106" s="89">
        <f t="shared" si="103"/>
        <v>1993</v>
      </c>
      <c r="P106" s="91">
        <f>'[4]ВМО'!AD111</f>
        <v>771</v>
      </c>
      <c r="Q106" s="88">
        <f t="shared" si="104"/>
        <v>66</v>
      </c>
      <c r="R106" s="88">
        <f t="shared" si="105"/>
        <v>0</v>
      </c>
      <c r="S106" s="148">
        <f>'[3]реализация'!S27</f>
        <v>0</v>
      </c>
      <c r="T106" s="148">
        <f>'[3]реализация'!T27</f>
        <v>0</v>
      </c>
      <c r="U106" s="94">
        <f t="shared" si="106"/>
        <v>0</v>
      </c>
      <c r="V106" s="148">
        <f>'[3]реализация'!V27</f>
        <v>0</v>
      </c>
      <c r="W106" s="91">
        <f>'[5]ВМО'!AI69</f>
        <v>0</v>
      </c>
      <c r="X106" s="91">
        <f>'[4]ВМО'!AK111</f>
        <v>66</v>
      </c>
      <c r="Y106" s="148">
        <f>'[3]реализация'!Y27</f>
        <v>0</v>
      </c>
      <c r="Z106" s="148">
        <f>'[3]реализация'!Z27</f>
        <v>0</v>
      </c>
      <c r="AA106" s="154">
        <f>'[3]реализация'!AA27</f>
        <v>0</v>
      </c>
      <c r="AB106" s="95">
        <f t="shared" si="107"/>
        <v>837</v>
      </c>
      <c r="AC106" s="80">
        <f t="shared" si="95"/>
        <v>0.06556000000091444</v>
      </c>
    </row>
    <row r="107" spans="1:29" ht="11.25">
      <c r="A107" s="81" t="s">
        <v>105</v>
      </c>
      <c r="B107" s="91">
        <f>'[2]реализация'!M107</f>
        <v>856</v>
      </c>
      <c r="C107" s="91">
        <f>'[2]реализация'!O107</f>
        <v>3627</v>
      </c>
      <c r="D107" s="87">
        <f>'[3]реализация'!D28</f>
        <v>3139.048</v>
      </c>
      <c r="E107" s="87">
        <f>'[3]реализация'!E28</f>
        <v>14102.012439999999</v>
      </c>
      <c r="F107" s="91">
        <f>'[4]ВМО'!H112</f>
        <v>13569</v>
      </c>
      <c r="G107" s="91">
        <f>'[4]ВМО'!O112</f>
        <v>3011</v>
      </c>
      <c r="H107" s="87">
        <f t="shared" si="90"/>
        <v>96.22030939011142</v>
      </c>
      <c r="I107" s="91">
        <f>'[4]ВМО'!X112</f>
        <v>2462</v>
      </c>
      <c r="J107" s="88">
        <f t="shared" si="100"/>
        <v>13020</v>
      </c>
      <c r="K107" s="84">
        <f t="shared" si="91"/>
        <v>92.327248010852</v>
      </c>
      <c r="L107" s="91">
        <f>'[3]реализация'!L28</f>
        <v>0</v>
      </c>
      <c r="M107" s="87">
        <f t="shared" si="101"/>
        <v>1389.0124399999986</v>
      </c>
      <c r="N107" s="93">
        <f t="shared" si="102"/>
        <v>533.0124399999986</v>
      </c>
      <c r="O107" s="89">
        <f t="shared" si="103"/>
        <v>3078</v>
      </c>
      <c r="P107" s="91">
        <f>'[4]ВМО'!AD112</f>
        <v>1276</v>
      </c>
      <c r="Q107" s="88">
        <f>R107+U107+X107</f>
        <v>113</v>
      </c>
      <c r="R107" s="88">
        <f>SUM(S107:T107)</f>
        <v>0</v>
      </c>
      <c r="S107" s="148">
        <f>'[3]реализация'!S28</f>
        <v>0</v>
      </c>
      <c r="T107" s="148">
        <f>'[3]реализация'!T28</f>
        <v>0</v>
      </c>
      <c r="U107" s="94">
        <f>SUM(V107:W107)</f>
        <v>0</v>
      </c>
      <c r="V107" s="148">
        <f>'[3]реализация'!V28</f>
        <v>0</v>
      </c>
      <c r="W107" s="91">
        <f>'[5]ВМО'!AI70</f>
        <v>0</v>
      </c>
      <c r="X107" s="91">
        <f>'[4]ВМО'!AK112</f>
        <v>113</v>
      </c>
      <c r="Y107" s="148">
        <f>'[3]реализация'!Y28</f>
        <v>0</v>
      </c>
      <c r="Z107" s="148">
        <f>'[3]реализация'!Z28</f>
        <v>0</v>
      </c>
      <c r="AA107" s="154">
        <f>'[3]реализация'!AA28</f>
        <v>0</v>
      </c>
      <c r="AB107" s="95">
        <f>P107+Q107+Y107+Z107-AA107</f>
        <v>1389</v>
      </c>
      <c r="AC107" s="80">
        <f>AB107-M107</f>
        <v>-0.012439999998605344</v>
      </c>
    </row>
    <row r="108" spans="1:29" ht="11.25">
      <c r="A108" s="81" t="s">
        <v>106</v>
      </c>
      <c r="B108" s="87">
        <f aca="true" t="shared" si="108" ref="B108:G108">SUM(B109:B113)</f>
        <v>50</v>
      </c>
      <c r="C108" s="87">
        <f t="shared" si="108"/>
        <v>537</v>
      </c>
      <c r="D108" s="87">
        <f t="shared" si="108"/>
        <v>295.286</v>
      </c>
      <c r="E108" s="87">
        <f t="shared" si="108"/>
        <v>1194.60486</v>
      </c>
      <c r="F108" s="87">
        <f t="shared" si="108"/>
        <v>1226</v>
      </c>
      <c r="G108" s="87">
        <f t="shared" si="108"/>
        <v>425</v>
      </c>
      <c r="H108" s="87">
        <f t="shared" si="90"/>
        <v>102.62807737112338</v>
      </c>
      <c r="I108" s="88">
        <f>SUM(I109:I113)</f>
        <v>552</v>
      </c>
      <c r="J108" s="88">
        <f>SUM(J109:J113)</f>
        <v>1353</v>
      </c>
      <c r="K108" s="84">
        <f t="shared" si="91"/>
        <v>113.25920773501625</v>
      </c>
      <c r="L108" s="87">
        <f>SUM(L109:L113)</f>
        <v>0</v>
      </c>
      <c r="M108" s="87">
        <f>SUM(M109:M113)</f>
        <v>18.60485999999986</v>
      </c>
      <c r="N108" s="87">
        <f>SUM(N109:N113)</f>
        <v>-31.39514000000014</v>
      </c>
      <c r="O108" s="89">
        <f>SUM(O109:O113)</f>
        <v>664</v>
      </c>
      <c r="P108" s="90">
        <f aca="true" t="shared" si="109" ref="P108:AB108">SUM(P109:P113)</f>
        <v>0</v>
      </c>
      <c r="Q108" s="87">
        <f t="shared" si="109"/>
        <v>19</v>
      </c>
      <c r="R108" s="87">
        <f t="shared" si="109"/>
        <v>0</v>
      </c>
      <c r="S108" s="87">
        <f t="shared" si="109"/>
        <v>0</v>
      </c>
      <c r="T108" s="87">
        <f t="shared" si="109"/>
        <v>0</v>
      </c>
      <c r="U108" s="87">
        <f t="shared" si="109"/>
        <v>0</v>
      </c>
      <c r="V108" s="87">
        <f t="shared" si="109"/>
        <v>0</v>
      </c>
      <c r="W108" s="87">
        <f t="shared" si="109"/>
        <v>0</v>
      </c>
      <c r="X108" s="87">
        <f t="shared" si="109"/>
        <v>19</v>
      </c>
      <c r="Y108" s="87">
        <f t="shared" si="109"/>
        <v>0</v>
      </c>
      <c r="Z108" s="87">
        <f t="shared" si="109"/>
        <v>0</v>
      </c>
      <c r="AA108" s="87">
        <f t="shared" si="109"/>
        <v>0</v>
      </c>
      <c r="AB108" s="89">
        <f t="shared" si="109"/>
        <v>19</v>
      </c>
      <c r="AC108" s="80">
        <f aca="true" t="shared" si="110" ref="AC108:AC137">AB108-M108</f>
        <v>0.39514000000013993</v>
      </c>
    </row>
    <row r="109" spans="1:29" ht="11.25">
      <c r="A109" s="81" t="s">
        <v>107</v>
      </c>
      <c r="B109" s="91">
        <f>'[2]реализация'!M109</f>
        <v>0</v>
      </c>
      <c r="C109" s="91">
        <f>'[2]реализация'!O109</f>
        <v>0</v>
      </c>
      <c r="D109" s="87">
        <f>'[3]реализация'!D30</f>
        <v>0</v>
      </c>
      <c r="E109" s="87">
        <f>'[3]реализация'!E30</f>
        <v>0</v>
      </c>
      <c r="F109" s="91">
        <f>'[4]ВМО'!H114</f>
        <v>0</v>
      </c>
      <c r="G109" s="91">
        <f>'[4]ВМО'!O114</f>
        <v>0</v>
      </c>
      <c r="H109" s="87">
        <f t="shared" si="90"/>
        <v>0</v>
      </c>
      <c r="I109" s="91">
        <f>'[4]ВМО'!X114</f>
        <v>0</v>
      </c>
      <c r="J109" s="88">
        <f aca="true" t="shared" si="111" ref="J109:J121">F109-G109+I109</f>
        <v>0</v>
      </c>
      <c r="K109" s="84">
        <f t="shared" si="91"/>
        <v>0</v>
      </c>
      <c r="L109" s="91">
        <f>'[3]реализация'!L30</f>
        <v>0</v>
      </c>
      <c r="M109" s="87">
        <f aca="true" t="shared" si="112" ref="M109:M121">B109+E109-F109-L109</f>
        <v>0</v>
      </c>
      <c r="N109" s="93">
        <f aca="true" t="shared" si="113" ref="N109:N121">M109-B109</f>
        <v>0</v>
      </c>
      <c r="O109" s="89">
        <f aca="true" t="shared" si="114" ref="O109:O121">C109-G109+I109</f>
        <v>0</v>
      </c>
      <c r="P109" s="91">
        <f>'[4]ВМО'!AD114</f>
        <v>0</v>
      </c>
      <c r="Q109" s="88">
        <f>R109+U109+X109</f>
        <v>0</v>
      </c>
      <c r="R109" s="88">
        <f>SUM(S109:T109)</f>
        <v>0</v>
      </c>
      <c r="S109" s="148">
        <f>'[3]реализация'!S30</f>
        <v>0</v>
      </c>
      <c r="T109" s="148">
        <f>'[3]реализация'!T30</f>
        <v>0</v>
      </c>
      <c r="U109" s="94">
        <f>SUM(V109:W109)</f>
        <v>0</v>
      </c>
      <c r="V109" s="148">
        <f>'[3]реализация'!V30</f>
        <v>0</v>
      </c>
      <c r="W109" s="91">
        <f>'[5]ВМО'!AI72</f>
        <v>0</v>
      </c>
      <c r="X109" s="91">
        <f>'[4]ВМО'!AK114</f>
        <v>0</v>
      </c>
      <c r="Y109" s="148">
        <f>'[3]реализация'!Y30</f>
        <v>0</v>
      </c>
      <c r="Z109" s="148">
        <f>'[3]реализация'!Z30</f>
        <v>0</v>
      </c>
      <c r="AA109" s="154">
        <f>'[3]реализация'!AA30</f>
        <v>0</v>
      </c>
      <c r="AB109" s="95">
        <f aca="true" t="shared" si="115" ref="AB109:AB118">P109+Q109+Y109+Z109-AA109</f>
        <v>0</v>
      </c>
      <c r="AC109" s="80">
        <f t="shared" si="110"/>
        <v>0</v>
      </c>
    </row>
    <row r="110" spans="1:29" ht="11.25">
      <c r="A110" s="81" t="s">
        <v>108</v>
      </c>
      <c r="B110" s="91">
        <f>'[2]реализация'!M110</f>
        <v>0</v>
      </c>
      <c r="C110" s="91">
        <f>'[2]реализация'!O110</f>
        <v>0</v>
      </c>
      <c r="D110" s="87">
        <f>'[3]реализация'!D31</f>
        <v>0</v>
      </c>
      <c r="E110" s="87">
        <f>'[3]реализация'!E31</f>
        <v>0</v>
      </c>
      <c r="F110" s="91">
        <f>'[4]ВМО'!H115</f>
        <v>0</v>
      </c>
      <c r="G110" s="91">
        <f>'[4]ВМО'!O115</f>
        <v>0</v>
      </c>
      <c r="H110" s="87">
        <f t="shared" si="90"/>
        <v>0</v>
      </c>
      <c r="I110" s="91">
        <f>'[4]ВМО'!X115</f>
        <v>0</v>
      </c>
      <c r="J110" s="88">
        <f t="shared" si="111"/>
        <v>0</v>
      </c>
      <c r="K110" s="84">
        <f t="shared" si="91"/>
        <v>0</v>
      </c>
      <c r="L110" s="91">
        <f>'[3]реализация'!L31</f>
        <v>0</v>
      </c>
      <c r="M110" s="87">
        <f t="shared" si="112"/>
        <v>0</v>
      </c>
      <c r="N110" s="93">
        <f t="shared" si="113"/>
        <v>0</v>
      </c>
      <c r="O110" s="89">
        <f t="shared" si="114"/>
        <v>0</v>
      </c>
      <c r="P110" s="91">
        <f>'[4]ВМО'!AD115</f>
        <v>0</v>
      </c>
      <c r="Q110" s="88">
        <f aca="true" t="shared" si="116" ref="Q110:Q118">R110+U110+X110</f>
        <v>0</v>
      </c>
      <c r="R110" s="88">
        <f aca="true" t="shared" si="117" ref="R110:R118">SUM(S110:T110)</f>
        <v>0</v>
      </c>
      <c r="S110" s="148">
        <f>'[3]реализация'!S31</f>
        <v>0</v>
      </c>
      <c r="T110" s="148">
        <f>'[3]реализация'!T31</f>
        <v>0</v>
      </c>
      <c r="U110" s="94">
        <f aca="true" t="shared" si="118" ref="U110:U118">SUM(V110:W110)</f>
        <v>0</v>
      </c>
      <c r="V110" s="148">
        <f>'[3]реализация'!V31</f>
        <v>0</v>
      </c>
      <c r="W110" s="91">
        <f>'[5]ВМО'!AI73</f>
        <v>0</v>
      </c>
      <c r="X110" s="91">
        <f>'[4]ВМО'!AK115</f>
        <v>0</v>
      </c>
      <c r="Y110" s="148">
        <f>'[3]реализация'!Y31</f>
        <v>0</v>
      </c>
      <c r="Z110" s="148">
        <f>'[3]реализация'!Z31</f>
        <v>0</v>
      </c>
      <c r="AA110" s="154">
        <f>'[3]реализация'!AA31</f>
        <v>0</v>
      </c>
      <c r="AB110" s="95">
        <f t="shared" si="115"/>
        <v>0</v>
      </c>
      <c r="AC110" s="80">
        <f t="shared" si="110"/>
        <v>0</v>
      </c>
    </row>
    <row r="111" spans="1:29" ht="11.25">
      <c r="A111" s="81" t="s">
        <v>109</v>
      </c>
      <c r="B111" s="91">
        <f>'[2]реализация'!M111</f>
        <v>0</v>
      </c>
      <c r="C111" s="91">
        <f>'[2]реализация'!O111</f>
        <v>0</v>
      </c>
      <c r="D111" s="87">
        <f>'[3]реализация'!D32</f>
        <v>0</v>
      </c>
      <c r="E111" s="87">
        <f>'[3]реализация'!E32</f>
        <v>0</v>
      </c>
      <c r="F111" s="91">
        <f>'[4]ВМО'!H116</f>
        <v>0</v>
      </c>
      <c r="G111" s="91">
        <f>'[4]ВМО'!O116</f>
        <v>0</v>
      </c>
      <c r="H111" s="87">
        <f t="shared" si="90"/>
        <v>0</v>
      </c>
      <c r="I111" s="91">
        <f>'[4]ВМО'!X116</f>
        <v>0</v>
      </c>
      <c r="J111" s="88">
        <f t="shared" si="111"/>
        <v>0</v>
      </c>
      <c r="K111" s="84">
        <f t="shared" si="91"/>
        <v>0</v>
      </c>
      <c r="L111" s="91">
        <f>'[3]реализация'!L32</f>
        <v>0</v>
      </c>
      <c r="M111" s="87">
        <f t="shared" si="112"/>
        <v>0</v>
      </c>
      <c r="N111" s="93">
        <f t="shared" si="113"/>
        <v>0</v>
      </c>
      <c r="O111" s="89">
        <f t="shared" si="114"/>
        <v>0</v>
      </c>
      <c r="P111" s="91">
        <f>'[4]ВМО'!AD116</f>
        <v>0</v>
      </c>
      <c r="Q111" s="88">
        <f t="shared" si="116"/>
        <v>0</v>
      </c>
      <c r="R111" s="88">
        <f t="shared" si="117"/>
        <v>0</v>
      </c>
      <c r="S111" s="148">
        <f>'[3]реализация'!S32</f>
        <v>0</v>
      </c>
      <c r="T111" s="148">
        <f>'[3]реализация'!T32</f>
        <v>0</v>
      </c>
      <c r="U111" s="94">
        <f t="shared" si="118"/>
        <v>0</v>
      </c>
      <c r="V111" s="148">
        <f>'[3]реализация'!V32</f>
        <v>0</v>
      </c>
      <c r="W111" s="91">
        <f>'[5]ВМО'!AI74</f>
        <v>0</v>
      </c>
      <c r="X111" s="91">
        <f>'[4]ВМО'!AK116</f>
        <v>0</v>
      </c>
      <c r="Y111" s="148">
        <f>'[3]реализация'!Y32</f>
        <v>0</v>
      </c>
      <c r="Z111" s="148">
        <f>'[3]реализация'!Z32</f>
        <v>0</v>
      </c>
      <c r="AA111" s="154">
        <f>'[3]реализация'!AA32</f>
        <v>0</v>
      </c>
      <c r="AB111" s="95">
        <f t="shared" si="115"/>
        <v>0</v>
      </c>
      <c r="AC111" s="80">
        <f t="shared" si="110"/>
        <v>0</v>
      </c>
    </row>
    <row r="112" spans="1:29" ht="11.25">
      <c r="A112" s="81" t="s">
        <v>110</v>
      </c>
      <c r="B112" s="91">
        <f>'[2]реализация'!M112</f>
        <v>0</v>
      </c>
      <c r="C112" s="91">
        <f>'[2]реализация'!O112</f>
        <v>447</v>
      </c>
      <c r="D112" s="87">
        <f>'[3]реализация'!D33</f>
        <v>233.197</v>
      </c>
      <c r="E112" s="87">
        <f>'[3]реализация'!E33</f>
        <v>915.5926799999999</v>
      </c>
      <c r="F112" s="91">
        <f>'[4]ВМО'!H117</f>
        <v>916</v>
      </c>
      <c r="G112" s="91">
        <f>'[4]ВМО'!O117</f>
        <v>356</v>
      </c>
      <c r="H112" s="87">
        <f t="shared" si="90"/>
        <v>100.04448703106715</v>
      </c>
      <c r="I112" s="91">
        <f>'[4]ВМО'!X117</f>
        <v>435</v>
      </c>
      <c r="J112" s="88">
        <f t="shared" si="111"/>
        <v>995</v>
      </c>
      <c r="K112" s="84">
        <f t="shared" si="91"/>
        <v>108.67277794313517</v>
      </c>
      <c r="L112" s="91">
        <f>'[3]реализация'!L33</f>
        <v>0</v>
      </c>
      <c r="M112" s="87">
        <f t="shared" si="112"/>
        <v>-0.4073200000001407</v>
      </c>
      <c r="N112" s="93">
        <f t="shared" si="113"/>
        <v>-0.4073200000001407</v>
      </c>
      <c r="O112" s="89">
        <f t="shared" si="114"/>
        <v>526</v>
      </c>
      <c r="P112" s="91">
        <f>'[4]ВМО'!AD117</f>
        <v>0</v>
      </c>
      <c r="Q112" s="88">
        <f t="shared" si="116"/>
        <v>0</v>
      </c>
      <c r="R112" s="88">
        <f t="shared" si="117"/>
        <v>0</v>
      </c>
      <c r="S112" s="148">
        <f>'[3]реализация'!S33</f>
        <v>0</v>
      </c>
      <c r="T112" s="148">
        <f>'[3]реализация'!T33</f>
        <v>0</v>
      </c>
      <c r="U112" s="94">
        <f t="shared" si="118"/>
        <v>0</v>
      </c>
      <c r="V112" s="148">
        <f>'[3]реализация'!V33</f>
        <v>0</v>
      </c>
      <c r="W112" s="91">
        <f>'[5]ВМО'!AI75</f>
        <v>0</v>
      </c>
      <c r="X112" s="91">
        <f>'[4]ВМО'!AK117</f>
        <v>0</v>
      </c>
      <c r="Y112" s="148">
        <f>'[3]реализация'!Y33</f>
        <v>0</v>
      </c>
      <c r="Z112" s="148">
        <f>'[3]реализация'!Z33</f>
        <v>0</v>
      </c>
      <c r="AA112" s="154">
        <f>'[3]реализация'!AA33</f>
        <v>0</v>
      </c>
      <c r="AB112" s="95">
        <f t="shared" si="115"/>
        <v>0</v>
      </c>
      <c r="AC112" s="80">
        <f t="shared" si="110"/>
        <v>0.4073200000001407</v>
      </c>
    </row>
    <row r="113" spans="1:29" ht="11.25">
      <c r="A113" s="81" t="s">
        <v>111</v>
      </c>
      <c r="B113" s="91">
        <f>'[2]реализация'!M113</f>
        <v>50</v>
      </c>
      <c r="C113" s="91">
        <f>'[2]реализация'!O113</f>
        <v>90</v>
      </c>
      <c r="D113" s="87">
        <f>'[3]реализация'!D34</f>
        <v>62.089</v>
      </c>
      <c r="E113" s="87">
        <f>'[3]реализация'!E34</f>
        <v>279.01218</v>
      </c>
      <c r="F113" s="91">
        <f>'[4]ВМО'!H118</f>
        <v>310</v>
      </c>
      <c r="G113" s="91">
        <f>'[4]ВМО'!O118</f>
        <v>69</v>
      </c>
      <c r="H113" s="87">
        <f t="shared" si="90"/>
        <v>111.10626066575303</v>
      </c>
      <c r="I113" s="91">
        <f>'[4]ВМО'!X118</f>
        <v>117</v>
      </c>
      <c r="J113" s="88">
        <f t="shared" si="111"/>
        <v>358</v>
      </c>
      <c r="K113" s="84">
        <f t="shared" si="91"/>
        <v>128.30981070432122</v>
      </c>
      <c r="L113" s="91">
        <f>'[3]реализация'!L34</f>
        <v>0</v>
      </c>
      <c r="M113" s="87">
        <f t="shared" si="112"/>
        <v>19.01218</v>
      </c>
      <c r="N113" s="93">
        <f t="shared" si="113"/>
        <v>-30.98782</v>
      </c>
      <c r="O113" s="89">
        <f t="shared" si="114"/>
        <v>138</v>
      </c>
      <c r="P113" s="91">
        <f>'[4]ВМО'!AD118</f>
        <v>0</v>
      </c>
      <c r="Q113" s="88">
        <f t="shared" si="116"/>
        <v>19</v>
      </c>
      <c r="R113" s="88">
        <f t="shared" si="117"/>
        <v>0</v>
      </c>
      <c r="S113" s="148">
        <f>'[3]реализация'!S34</f>
        <v>0</v>
      </c>
      <c r="T113" s="148">
        <f>'[3]реализация'!T34</f>
        <v>0</v>
      </c>
      <c r="U113" s="94">
        <f t="shared" si="118"/>
        <v>0</v>
      </c>
      <c r="V113" s="148">
        <f>'[3]реализация'!V34</f>
        <v>0</v>
      </c>
      <c r="W113" s="91">
        <f>'[5]ВМО'!AI76</f>
        <v>0</v>
      </c>
      <c r="X113" s="91">
        <f>'[4]ВМО'!AK118</f>
        <v>19</v>
      </c>
      <c r="Y113" s="148">
        <f>'[3]реализация'!Y34</f>
        <v>0</v>
      </c>
      <c r="Z113" s="148">
        <f>'[3]реализация'!Z34</f>
        <v>0</v>
      </c>
      <c r="AA113" s="154">
        <f>'[3]реализация'!AA34</f>
        <v>0</v>
      </c>
      <c r="AB113" s="95">
        <f t="shared" si="115"/>
        <v>19</v>
      </c>
      <c r="AC113" s="80">
        <f t="shared" si="110"/>
        <v>-0.012180000000000746</v>
      </c>
    </row>
    <row r="114" spans="1:29" ht="11.25">
      <c r="A114" s="81" t="s">
        <v>112</v>
      </c>
      <c r="B114" s="91">
        <f>'[2]реализация'!M114</f>
        <v>41</v>
      </c>
      <c r="C114" s="91">
        <f>'[2]реализация'!O114</f>
        <v>81</v>
      </c>
      <c r="D114" s="87">
        <f>'[3]реализация'!D35</f>
        <v>148.37</v>
      </c>
      <c r="E114" s="87">
        <f>'[3]реализация'!E35</f>
        <v>674.86442</v>
      </c>
      <c r="F114" s="91">
        <f>'[4]ВМО'!H119</f>
        <v>689</v>
      </c>
      <c r="G114" s="91">
        <f>'[4]ВМО'!O119</f>
        <v>77</v>
      </c>
      <c r="H114" s="87">
        <f t="shared" si="90"/>
        <v>102.09458071593107</v>
      </c>
      <c r="I114" s="91">
        <f>'[4]ВМО'!X119</f>
        <v>182</v>
      </c>
      <c r="J114" s="88">
        <f t="shared" si="111"/>
        <v>794</v>
      </c>
      <c r="K114" s="84">
        <f t="shared" si="91"/>
        <v>117.65326137655916</v>
      </c>
      <c r="L114" s="91">
        <f>'[3]реализация'!L35</f>
        <v>0</v>
      </c>
      <c r="M114" s="87">
        <f t="shared" si="112"/>
        <v>26.864419999999996</v>
      </c>
      <c r="N114" s="93">
        <f t="shared" si="113"/>
        <v>-14.135580000000004</v>
      </c>
      <c r="O114" s="89">
        <f t="shared" si="114"/>
        <v>186</v>
      </c>
      <c r="P114" s="91">
        <f>'[4]ВМО'!AD119</f>
        <v>27</v>
      </c>
      <c r="Q114" s="88">
        <f t="shared" si="116"/>
        <v>0</v>
      </c>
      <c r="R114" s="88">
        <f t="shared" si="117"/>
        <v>0</v>
      </c>
      <c r="S114" s="148">
        <f>'[3]реализация'!S35</f>
        <v>0</v>
      </c>
      <c r="T114" s="148">
        <f>'[3]реализация'!T35</f>
        <v>0</v>
      </c>
      <c r="U114" s="94">
        <f t="shared" si="118"/>
        <v>0</v>
      </c>
      <c r="V114" s="148">
        <f>'[3]реализация'!V35</f>
        <v>0</v>
      </c>
      <c r="W114" s="91">
        <f>'[5]ВМО'!AI77</f>
        <v>0</v>
      </c>
      <c r="X114" s="91">
        <f>'[4]ВМО'!AK119</f>
        <v>0</v>
      </c>
      <c r="Y114" s="148">
        <f>'[3]реализация'!Y35</f>
        <v>0</v>
      </c>
      <c r="Z114" s="148">
        <f>'[3]реализация'!Z35</f>
        <v>0</v>
      </c>
      <c r="AA114" s="154">
        <f>'[3]реализация'!AA35</f>
        <v>0</v>
      </c>
      <c r="AB114" s="95">
        <f t="shared" si="115"/>
        <v>27</v>
      </c>
      <c r="AC114" s="80">
        <f t="shared" si="110"/>
        <v>0.13558000000000447</v>
      </c>
    </row>
    <row r="115" spans="1:29" ht="11.25">
      <c r="A115" s="81" t="s">
        <v>113</v>
      </c>
      <c r="B115" s="91">
        <f>'[2]реализация'!M115</f>
        <v>14944</v>
      </c>
      <c r="C115" s="91">
        <f>'[2]реализация'!O115</f>
        <v>7183</v>
      </c>
      <c r="D115" s="87">
        <f>'[3]реализация'!D36</f>
        <v>4249.211</v>
      </c>
      <c r="E115" s="87">
        <f>'[3]реализация'!E36</f>
        <v>19825.851420000003</v>
      </c>
      <c r="F115" s="91">
        <f>'[4]ВМО'!H120</f>
        <v>29716</v>
      </c>
      <c r="G115" s="91">
        <f>'[4]ВМО'!O120</f>
        <v>4737</v>
      </c>
      <c r="H115" s="87">
        <f t="shared" si="90"/>
        <v>149.88511398820924</v>
      </c>
      <c r="I115" s="91">
        <f>'[4]ВМО'!X120</f>
        <v>6019</v>
      </c>
      <c r="J115" s="88">
        <f t="shared" si="111"/>
        <v>30998</v>
      </c>
      <c r="K115" s="84">
        <f t="shared" si="91"/>
        <v>156.3514188789376</v>
      </c>
      <c r="L115" s="91">
        <f>'[3]реализация'!L36</f>
        <v>0</v>
      </c>
      <c r="M115" s="87">
        <f t="shared" si="112"/>
        <v>5053.851420000006</v>
      </c>
      <c r="N115" s="93">
        <f t="shared" si="113"/>
        <v>-9890.148579999994</v>
      </c>
      <c r="O115" s="89">
        <f t="shared" si="114"/>
        <v>8465</v>
      </c>
      <c r="P115" s="91">
        <f>'[4]ВМО'!AD120</f>
        <v>2007</v>
      </c>
      <c r="Q115" s="88">
        <f t="shared" si="116"/>
        <v>3047</v>
      </c>
      <c r="R115" s="88">
        <f t="shared" si="117"/>
        <v>0</v>
      </c>
      <c r="S115" s="148">
        <f>'[3]реализация'!S36</f>
        <v>0</v>
      </c>
      <c r="T115" s="148">
        <f>'[3]реализация'!T36</f>
        <v>0</v>
      </c>
      <c r="U115" s="94">
        <f t="shared" si="118"/>
        <v>0</v>
      </c>
      <c r="V115" s="148">
        <f>'[3]реализация'!V36</f>
        <v>0</v>
      </c>
      <c r="W115" s="91">
        <f>'[5]ВМО'!AI78</f>
        <v>0</v>
      </c>
      <c r="X115" s="91">
        <f>'[4]ВМО'!AK120</f>
        <v>3047</v>
      </c>
      <c r="Y115" s="148">
        <f>'[3]реализация'!Y36</f>
        <v>0</v>
      </c>
      <c r="Z115" s="148">
        <f>'[3]реализация'!Z36</f>
        <v>0</v>
      </c>
      <c r="AA115" s="154">
        <f>'[3]реализация'!AA36</f>
        <v>0</v>
      </c>
      <c r="AB115" s="95">
        <f t="shared" si="115"/>
        <v>5054</v>
      </c>
      <c r="AC115" s="98">
        <f t="shared" si="110"/>
        <v>0.14857999999367166</v>
      </c>
    </row>
    <row r="116" spans="1:29" ht="11.25">
      <c r="A116" s="81" t="s">
        <v>114</v>
      </c>
      <c r="B116" s="91">
        <f>'[2]реализация'!M116</f>
        <v>2364</v>
      </c>
      <c r="C116" s="91">
        <f>'[2]реализация'!O116</f>
        <v>223</v>
      </c>
      <c r="D116" s="87">
        <f>'[3]реализация'!D37</f>
        <v>1142.4409999999998</v>
      </c>
      <c r="E116" s="87">
        <f>'[3]реализация'!E37</f>
        <v>4452.23912</v>
      </c>
      <c r="F116" s="91">
        <f>'[4]ВМО'!H121</f>
        <v>3531</v>
      </c>
      <c r="G116" s="91">
        <f>'[4]ВМО'!O121</f>
        <v>223</v>
      </c>
      <c r="H116" s="87">
        <f t="shared" si="90"/>
        <v>79.30840875411022</v>
      </c>
      <c r="I116" s="91">
        <f>'[4]ВМО'!X121</f>
        <v>251</v>
      </c>
      <c r="J116" s="88">
        <f t="shared" si="111"/>
        <v>3559</v>
      </c>
      <c r="K116" s="84">
        <f t="shared" si="91"/>
        <v>79.93730579322522</v>
      </c>
      <c r="L116" s="91">
        <f>'[3]реализация'!L37</f>
        <v>0</v>
      </c>
      <c r="M116" s="87">
        <f t="shared" si="112"/>
        <v>3285.23912</v>
      </c>
      <c r="N116" s="93">
        <f t="shared" si="113"/>
        <v>921.2391200000002</v>
      </c>
      <c r="O116" s="89">
        <f t="shared" si="114"/>
        <v>251</v>
      </c>
      <c r="P116" s="91">
        <f>'[4]ВМО'!AD121</f>
        <v>2055</v>
      </c>
      <c r="Q116" s="88">
        <f t="shared" si="116"/>
        <v>1230</v>
      </c>
      <c r="R116" s="88">
        <f t="shared" si="117"/>
        <v>0</v>
      </c>
      <c r="S116" s="148">
        <f>'[3]реализация'!S37</f>
        <v>0</v>
      </c>
      <c r="T116" s="148">
        <f>'[3]реализация'!T37</f>
        <v>0</v>
      </c>
      <c r="U116" s="94">
        <f t="shared" si="118"/>
        <v>900</v>
      </c>
      <c r="V116" s="148">
        <f>'[3]реализация'!V37</f>
        <v>0</v>
      </c>
      <c r="W116" s="91">
        <v>900</v>
      </c>
      <c r="X116" s="91">
        <f>'[4]ВМО'!AK121</f>
        <v>330</v>
      </c>
      <c r="Y116" s="148">
        <f>'[3]реализация'!Y37</f>
        <v>0</v>
      </c>
      <c r="Z116" s="148">
        <f>'[3]реализация'!Z37</f>
        <v>0</v>
      </c>
      <c r="AA116" s="154">
        <f>'[3]реализация'!AA37</f>
        <v>0</v>
      </c>
      <c r="AB116" s="95">
        <f t="shared" si="115"/>
        <v>3285</v>
      </c>
      <c r="AC116" s="98">
        <f t="shared" si="110"/>
        <v>-0.23912000000018452</v>
      </c>
    </row>
    <row r="117" spans="1:29" ht="11.25">
      <c r="A117" s="81" t="s">
        <v>115</v>
      </c>
      <c r="B117" s="91">
        <f>'[2]реализация'!M117</f>
        <v>27450</v>
      </c>
      <c r="C117" s="91">
        <f>'[2]реализация'!O117</f>
        <v>35</v>
      </c>
      <c r="D117" s="87">
        <f>'[3]реализация'!D38</f>
        <v>14864.18</v>
      </c>
      <c r="E117" s="87">
        <f>'[3]реализация'!E38</f>
        <v>29517.594979999998</v>
      </c>
      <c r="F117" s="91">
        <f>'[4]ВМО'!H122</f>
        <v>28102</v>
      </c>
      <c r="G117" s="91">
        <f>'[4]ВМО'!O122</f>
        <v>21</v>
      </c>
      <c r="H117" s="87">
        <f t="shared" si="90"/>
        <v>95.20423333622149</v>
      </c>
      <c r="I117" s="91">
        <f>'[4]ВМО'!X122</f>
        <v>46</v>
      </c>
      <c r="J117" s="88">
        <f t="shared" si="111"/>
        <v>28127</v>
      </c>
      <c r="K117" s="84">
        <f t="shared" si="91"/>
        <v>95.28892858330019</v>
      </c>
      <c r="L117" s="91">
        <f>'[3]реализация'!L38</f>
        <v>0</v>
      </c>
      <c r="M117" s="87">
        <f t="shared" si="112"/>
        <v>28865.594979999994</v>
      </c>
      <c r="N117" s="93">
        <f t="shared" si="113"/>
        <v>1415.5949799999944</v>
      </c>
      <c r="O117" s="89">
        <f t="shared" si="114"/>
        <v>60</v>
      </c>
      <c r="P117" s="91">
        <f>'[4]ВМО'!AD122</f>
        <v>24839</v>
      </c>
      <c r="Q117" s="88">
        <f t="shared" si="116"/>
        <v>4026</v>
      </c>
      <c r="R117" s="88">
        <f t="shared" si="117"/>
        <v>0</v>
      </c>
      <c r="S117" s="148">
        <f>'[3]реализация'!S38</f>
        <v>0</v>
      </c>
      <c r="T117" s="148">
        <f>'[3]реализация'!T38</f>
        <v>0</v>
      </c>
      <c r="U117" s="94">
        <f t="shared" si="118"/>
        <v>76</v>
      </c>
      <c r="V117" s="148">
        <f>'[3]реализация'!V38</f>
        <v>0</v>
      </c>
      <c r="W117" s="91">
        <v>76</v>
      </c>
      <c r="X117" s="91">
        <f>'[4]ВМО'!AK122</f>
        <v>3950</v>
      </c>
      <c r="Y117" s="148">
        <f>'[3]реализация'!Y38</f>
        <v>0</v>
      </c>
      <c r="Z117" s="148">
        <f>'[3]реализация'!Z38</f>
        <v>0</v>
      </c>
      <c r="AA117" s="154">
        <f>'[3]реализация'!AA38</f>
        <v>0</v>
      </c>
      <c r="AB117" s="95">
        <f t="shared" si="115"/>
        <v>28865</v>
      </c>
      <c r="AC117" s="98">
        <f t="shared" si="110"/>
        <v>-0.5949799999943934</v>
      </c>
    </row>
    <row r="118" spans="1:29" ht="12.75">
      <c r="A118" s="81" t="s">
        <v>116</v>
      </c>
      <c r="B118" s="91">
        <f>'[2]реализация'!M118</f>
        <v>11310.807700000001</v>
      </c>
      <c r="C118" s="91">
        <f>'[2]реализация'!O118</f>
        <v>5</v>
      </c>
      <c r="D118" s="87">
        <f>'[3]реализация'!D39</f>
        <v>139.84000000000012</v>
      </c>
      <c r="E118" s="87">
        <f>'[3]реализация'!E39</f>
        <v>369.38602000000003</v>
      </c>
      <c r="F118" s="91">
        <v>8610</v>
      </c>
      <c r="G118" s="96">
        <v>5</v>
      </c>
      <c r="H118" s="87">
        <f t="shared" si="90"/>
        <v>2330.8949266677714</v>
      </c>
      <c r="I118" s="97">
        <v>68</v>
      </c>
      <c r="J118" s="88">
        <f t="shared" si="111"/>
        <v>8673</v>
      </c>
      <c r="K118" s="84">
        <f t="shared" si="91"/>
        <v>2347.9502553994867</v>
      </c>
      <c r="L118" s="91">
        <f>'[3]реализация'!L39</f>
        <v>0</v>
      </c>
      <c r="M118" s="87">
        <f t="shared" si="112"/>
        <v>3070.193720000001</v>
      </c>
      <c r="N118" s="93">
        <f t="shared" si="113"/>
        <v>-8240.61398</v>
      </c>
      <c r="O118" s="89">
        <f t="shared" si="114"/>
        <v>68</v>
      </c>
      <c r="P118" s="155">
        <v>325</v>
      </c>
      <c r="Q118" s="88">
        <f t="shared" si="116"/>
        <v>2746</v>
      </c>
      <c r="R118" s="88">
        <f t="shared" si="117"/>
        <v>0</v>
      </c>
      <c r="S118" s="148">
        <f>'[3]реализация'!S39</f>
        <v>0</v>
      </c>
      <c r="T118" s="148">
        <f>'[3]реализация'!T39</f>
        <v>0</v>
      </c>
      <c r="U118" s="94">
        <f t="shared" si="118"/>
        <v>0</v>
      </c>
      <c r="V118" s="148">
        <f>'[3]реализация'!V39</f>
        <v>0</v>
      </c>
      <c r="W118" s="148">
        <f>'[3]реализация'!W39</f>
        <v>0</v>
      </c>
      <c r="X118" s="148">
        <v>2746</v>
      </c>
      <c r="Y118" s="148">
        <f>'[3]реализация'!Y39</f>
        <v>0</v>
      </c>
      <c r="Z118" s="148">
        <f>'[3]реализация'!Z39</f>
        <v>0</v>
      </c>
      <c r="AA118" s="154">
        <f>'[3]реализация'!AA39</f>
        <v>0</v>
      </c>
      <c r="AB118" s="95">
        <f t="shared" si="115"/>
        <v>3071</v>
      </c>
      <c r="AC118" s="98">
        <f t="shared" si="110"/>
        <v>0.8062799999988783</v>
      </c>
    </row>
    <row r="119" spans="1:29" ht="11.25">
      <c r="A119" s="81" t="s">
        <v>117</v>
      </c>
      <c r="B119" s="87">
        <f aca="true" t="shared" si="119" ref="B119:G119">B120+B121</f>
        <v>2379.7821199999994</v>
      </c>
      <c r="C119" s="87">
        <f t="shared" si="119"/>
        <v>207</v>
      </c>
      <c r="D119" s="87">
        <f t="shared" si="119"/>
        <v>1711.777</v>
      </c>
      <c r="E119" s="87">
        <f t="shared" si="119"/>
        <v>8131.75406</v>
      </c>
      <c r="F119" s="87">
        <f t="shared" si="119"/>
        <v>9492</v>
      </c>
      <c r="G119" s="87">
        <f t="shared" si="119"/>
        <v>160</v>
      </c>
      <c r="H119" s="87">
        <f t="shared" si="90"/>
        <v>116.72758337209228</v>
      </c>
      <c r="I119" s="88">
        <f>I120+I121</f>
        <v>791</v>
      </c>
      <c r="J119" s="88">
        <f t="shared" si="111"/>
        <v>10123</v>
      </c>
      <c r="K119" s="84">
        <f t="shared" si="91"/>
        <v>124.48728681791931</v>
      </c>
      <c r="L119" s="88">
        <f>L120+L121</f>
        <v>0</v>
      </c>
      <c r="M119" s="87">
        <f t="shared" si="112"/>
        <v>1019.5361799999991</v>
      </c>
      <c r="N119" s="93">
        <f t="shared" si="113"/>
        <v>-1360.2459400000002</v>
      </c>
      <c r="O119" s="89">
        <f t="shared" si="114"/>
        <v>838</v>
      </c>
      <c r="P119" s="99">
        <f aca="true" t="shared" si="120" ref="P119:AB119">P120+P121</f>
        <v>859</v>
      </c>
      <c r="Q119" s="88">
        <f t="shared" si="120"/>
        <v>161</v>
      </c>
      <c r="R119" s="88">
        <f t="shared" si="120"/>
        <v>0</v>
      </c>
      <c r="S119" s="88">
        <f t="shared" si="120"/>
        <v>0</v>
      </c>
      <c r="T119" s="88">
        <f t="shared" si="120"/>
        <v>0</v>
      </c>
      <c r="U119" s="88">
        <f t="shared" si="120"/>
        <v>0</v>
      </c>
      <c r="V119" s="88">
        <f t="shared" si="120"/>
        <v>0</v>
      </c>
      <c r="W119" s="88">
        <f t="shared" si="120"/>
        <v>0</v>
      </c>
      <c r="X119" s="88">
        <f t="shared" si="120"/>
        <v>161</v>
      </c>
      <c r="Y119" s="88">
        <f t="shared" si="120"/>
        <v>0</v>
      </c>
      <c r="Z119" s="88">
        <f t="shared" si="120"/>
        <v>0</v>
      </c>
      <c r="AA119" s="88">
        <f t="shared" si="120"/>
        <v>0</v>
      </c>
      <c r="AB119" s="100">
        <f t="shared" si="120"/>
        <v>1020</v>
      </c>
      <c r="AC119" s="98">
        <f t="shared" si="110"/>
        <v>0.463820000000851</v>
      </c>
    </row>
    <row r="120" spans="1:29" ht="12.75">
      <c r="A120" s="81" t="s">
        <v>118</v>
      </c>
      <c r="B120" s="91">
        <f>'[2]реализация'!M120</f>
        <v>1080.2742599999997</v>
      </c>
      <c r="C120" s="91">
        <f>'[2]реализация'!O120</f>
        <v>10</v>
      </c>
      <c r="D120" s="87">
        <f>'[3]реализация'!D41</f>
        <v>347.251</v>
      </c>
      <c r="E120" s="87">
        <f>'[3]реализация'!E41</f>
        <v>1539.34304</v>
      </c>
      <c r="F120" s="91">
        <v>1955</v>
      </c>
      <c r="G120" s="96">
        <v>10</v>
      </c>
      <c r="H120" s="87">
        <f t="shared" si="90"/>
        <v>127.00223076982242</v>
      </c>
      <c r="I120" s="97">
        <v>472</v>
      </c>
      <c r="J120" s="88">
        <f t="shared" si="111"/>
        <v>2417</v>
      </c>
      <c r="K120" s="84">
        <f t="shared" si="91"/>
        <v>157.0150341537907</v>
      </c>
      <c r="L120" s="91">
        <f>'[3]реализация'!L41</f>
        <v>0</v>
      </c>
      <c r="M120" s="87">
        <f t="shared" si="112"/>
        <v>664.6172999999999</v>
      </c>
      <c r="N120" s="93">
        <f t="shared" si="113"/>
        <v>-415.6569599999998</v>
      </c>
      <c r="O120" s="89">
        <f t="shared" si="114"/>
        <v>472</v>
      </c>
      <c r="P120" s="155">
        <v>583</v>
      </c>
      <c r="Q120" s="88">
        <f>R120+U120+X120</f>
        <v>82</v>
      </c>
      <c r="R120" s="88">
        <f>SUM(S120:T120)</f>
        <v>0</v>
      </c>
      <c r="S120" s="148">
        <f>'[3]реализация'!S41</f>
        <v>0</v>
      </c>
      <c r="T120" s="148">
        <f>'[3]реализация'!T41</f>
        <v>0</v>
      </c>
      <c r="U120" s="94">
        <f>SUM(V120:W120)</f>
        <v>0</v>
      </c>
      <c r="V120" s="148">
        <f>'[3]реализация'!V41</f>
        <v>0</v>
      </c>
      <c r="W120" s="148">
        <f>'[3]реализация'!W41</f>
        <v>0</v>
      </c>
      <c r="X120" s="156">
        <v>82</v>
      </c>
      <c r="Y120" s="148">
        <f>'[3]реализация'!Y41</f>
        <v>0</v>
      </c>
      <c r="Z120" s="148">
        <f>'[3]реализация'!Z41</f>
        <v>0</v>
      </c>
      <c r="AA120" s="154">
        <f>'[3]реализация'!AA41</f>
        <v>0</v>
      </c>
      <c r="AB120" s="95">
        <f>P120+Q120+Y120+Z120-AA120</f>
        <v>665</v>
      </c>
      <c r="AC120" s="98">
        <f t="shared" si="110"/>
        <v>0.3827000000001135</v>
      </c>
    </row>
    <row r="121" spans="1:29" ht="12.75">
      <c r="A121" s="81" t="s">
        <v>119</v>
      </c>
      <c r="B121" s="91">
        <f>'[2]реализация'!M121</f>
        <v>1299.5078599999997</v>
      </c>
      <c r="C121" s="91">
        <f>'[2]реализация'!O121</f>
        <v>197</v>
      </c>
      <c r="D121" s="87">
        <f>'[3]реализация'!D42</f>
        <v>1364.526</v>
      </c>
      <c r="E121" s="87">
        <f>'[3]реализация'!E42</f>
        <v>6592.4110200000005</v>
      </c>
      <c r="F121" s="91">
        <v>7537</v>
      </c>
      <c r="G121" s="96">
        <v>150</v>
      </c>
      <c r="H121" s="87">
        <f t="shared" si="90"/>
        <v>114.32842972221108</v>
      </c>
      <c r="I121" s="97">
        <v>319</v>
      </c>
      <c r="J121" s="88">
        <f t="shared" si="111"/>
        <v>7706</v>
      </c>
      <c r="K121" s="84">
        <f t="shared" si="91"/>
        <v>116.89198347344549</v>
      </c>
      <c r="L121" s="91">
        <f>'[3]реализация'!L42</f>
        <v>0</v>
      </c>
      <c r="M121" s="87">
        <f t="shared" si="112"/>
        <v>354.9188800000002</v>
      </c>
      <c r="N121" s="93">
        <f t="shared" si="113"/>
        <v>-944.5889799999995</v>
      </c>
      <c r="O121" s="89">
        <f t="shared" si="114"/>
        <v>366</v>
      </c>
      <c r="P121" s="155">
        <v>276</v>
      </c>
      <c r="Q121" s="88">
        <f>R121+U121+X121</f>
        <v>79</v>
      </c>
      <c r="R121" s="88">
        <f>SUM(S121:T121)</f>
        <v>0</v>
      </c>
      <c r="S121" s="148">
        <f>'[3]реализация'!S42</f>
        <v>0</v>
      </c>
      <c r="T121" s="148">
        <f>'[3]реализация'!T42</f>
        <v>0</v>
      </c>
      <c r="U121" s="94">
        <f>SUM(V121:W121)</f>
        <v>0</v>
      </c>
      <c r="V121" s="148">
        <f>'[3]реализация'!V42</f>
        <v>0</v>
      </c>
      <c r="W121" s="148">
        <f>'[3]реализация'!W42</f>
        <v>0</v>
      </c>
      <c r="X121" s="156">
        <v>79</v>
      </c>
      <c r="Y121" s="148">
        <f>'[3]реализация'!Y42</f>
        <v>0</v>
      </c>
      <c r="Z121" s="148">
        <f>'[3]реализация'!Z42</f>
        <v>0</v>
      </c>
      <c r="AA121" s="154">
        <f>'[3]реализация'!AA42</f>
        <v>0</v>
      </c>
      <c r="AB121" s="95">
        <f>P121+Q121+Y121+Z121-AA121</f>
        <v>355</v>
      </c>
      <c r="AC121" s="98">
        <f t="shared" si="110"/>
        <v>0.081119999999828</v>
      </c>
    </row>
    <row r="122" spans="1:29" ht="11.25">
      <c r="A122" s="81" t="s">
        <v>120</v>
      </c>
      <c r="B122" s="87">
        <f>B143</f>
        <v>0</v>
      </c>
      <c r="C122" s="87">
        <f>C143</f>
        <v>0</v>
      </c>
      <c r="D122" s="87">
        <f aca="true" t="shared" si="121" ref="D122:AB122">D143</f>
        <v>0</v>
      </c>
      <c r="E122" s="87">
        <f t="shared" si="121"/>
        <v>0</v>
      </c>
      <c r="F122" s="87">
        <f t="shared" si="121"/>
        <v>0</v>
      </c>
      <c r="G122" s="87">
        <f t="shared" si="121"/>
        <v>0</v>
      </c>
      <c r="H122" s="87">
        <f t="shared" si="121"/>
        <v>0</v>
      </c>
      <c r="I122" s="88">
        <f t="shared" si="121"/>
        <v>0</v>
      </c>
      <c r="J122" s="88">
        <f t="shared" si="121"/>
        <v>0</v>
      </c>
      <c r="K122" s="87">
        <f t="shared" si="121"/>
        <v>0</v>
      </c>
      <c r="L122" s="87">
        <f t="shared" si="121"/>
        <v>0</v>
      </c>
      <c r="M122" s="87">
        <f t="shared" si="121"/>
        <v>0</v>
      </c>
      <c r="N122" s="87">
        <f t="shared" si="121"/>
        <v>0</v>
      </c>
      <c r="O122" s="89">
        <f t="shared" si="121"/>
        <v>0</v>
      </c>
      <c r="P122" s="90">
        <f t="shared" si="121"/>
        <v>0</v>
      </c>
      <c r="Q122" s="87">
        <f t="shared" si="121"/>
        <v>0</v>
      </c>
      <c r="R122" s="87">
        <f t="shared" si="121"/>
        <v>0</v>
      </c>
      <c r="S122" s="87">
        <f t="shared" si="121"/>
        <v>0</v>
      </c>
      <c r="T122" s="87">
        <f t="shared" si="121"/>
        <v>0</v>
      </c>
      <c r="U122" s="87">
        <f t="shared" si="121"/>
        <v>0</v>
      </c>
      <c r="V122" s="87">
        <f t="shared" si="121"/>
        <v>0</v>
      </c>
      <c r="W122" s="87">
        <f t="shared" si="121"/>
        <v>0</v>
      </c>
      <c r="X122" s="87">
        <f t="shared" si="121"/>
        <v>0</v>
      </c>
      <c r="Y122" s="87">
        <f t="shared" si="121"/>
        <v>0</v>
      </c>
      <c r="Z122" s="87">
        <f t="shared" si="121"/>
        <v>0</v>
      </c>
      <c r="AA122" s="87">
        <f t="shared" si="121"/>
        <v>0</v>
      </c>
      <c r="AB122" s="89">
        <f t="shared" si="121"/>
        <v>0</v>
      </c>
      <c r="AC122" s="80">
        <f t="shared" si="110"/>
        <v>0</v>
      </c>
    </row>
    <row r="123" spans="1:29" ht="11.25">
      <c r="A123" s="101" t="s">
        <v>121</v>
      </c>
      <c r="B123" s="102">
        <f aca="true" t="shared" si="122" ref="B123:G123">B89+B124</f>
        <v>50625</v>
      </c>
      <c r="C123" s="102">
        <f t="shared" si="122"/>
        <v>16828</v>
      </c>
      <c r="D123" s="102">
        <f t="shared" si="122"/>
        <v>33100.869999999995</v>
      </c>
      <c r="E123" s="102">
        <f t="shared" si="122"/>
        <v>102046.40353999998</v>
      </c>
      <c r="F123" s="102">
        <f t="shared" si="122"/>
        <v>109796</v>
      </c>
      <c r="G123" s="102">
        <f t="shared" si="122"/>
        <v>12842</v>
      </c>
      <c r="H123" s="102">
        <f>IF(E123=0,0,F123/E123*100)</f>
        <v>107.59418871333604</v>
      </c>
      <c r="I123" s="103">
        <f>I89+I124</f>
        <v>15129</v>
      </c>
      <c r="J123" s="103">
        <f aca="true" t="shared" si="123" ref="J123:AB123">J89+J124</f>
        <v>112083</v>
      </c>
      <c r="K123" s="102">
        <f t="shared" si="123"/>
        <v>109.83532600055415</v>
      </c>
      <c r="L123" s="102">
        <f t="shared" si="123"/>
        <v>0</v>
      </c>
      <c r="M123" s="102">
        <f t="shared" si="123"/>
        <v>42875.40354</v>
      </c>
      <c r="N123" s="102">
        <f t="shared" si="123"/>
        <v>-7749.596460000001</v>
      </c>
      <c r="O123" s="104">
        <f t="shared" si="123"/>
        <v>19115</v>
      </c>
      <c r="P123" s="105">
        <f t="shared" si="123"/>
        <v>32603</v>
      </c>
      <c r="Q123" s="102">
        <f t="shared" si="123"/>
        <v>10272</v>
      </c>
      <c r="R123" s="102">
        <f t="shared" si="123"/>
        <v>0</v>
      </c>
      <c r="S123" s="102">
        <f t="shared" si="123"/>
        <v>0</v>
      </c>
      <c r="T123" s="102">
        <f t="shared" si="123"/>
        <v>0</v>
      </c>
      <c r="U123" s="102">
        <f t="shared" si="123"/>
        <v>976</v>
      </c>
      <c r="V123" s="102">
        <f t="shared" si="123"/>
        <v>0</v>
      </c>
      <c r="W123" s="102">
        <f t="shared" si="123"/>
        <v>976</v>
      </c>
      <c r="X123" s="102">
        <f t="shared" si="123"/>
        <v>9296</v>
      </c>
      <c r="Y123" s="102">
        <f t="shared" si="123"/>
        <v>0</v>
      </c>
      <c r="Z123" s="102">
        <f t="shared" si="123"/>
        <v>0</v>
      </c>
      <c r="AA123" s="102">
        <f t="shared" si="123"/>
        <v>0</v>
      </c>
      <c r="AB123" s="104">
        <f t="shared" si="123"/>
        <v>42875</v>
      </c>
      <c r="AC123" s="80">
        <f t="shared" si="110"/>
        <v>-0.40353999999933876</v>
      </c>
    </row>
    <row r="124" spans="1:29" ht="11.25">
      <c r="A124" s="106" t="s">
        <v>122</v>
      </c>
      <c r="B124" s="107">
        <f aca="true" t="shared" si="124" ref="B124:G124">SUM(B126:B137)</f>
        <v>0</v>
      </c>
      <c r="C124" s="107">
        <f t="shared" si="124"/>
        <v>0</v>
      </c>
      <c r="D124" s="107">
        <f t="shared" si="124"/>
        <v>0</v>
      </c>
      <c r="E124" s="107">
        <f t="shared" si="124"/>
        <v>0</v>
      </c>
      <c r="F124" s="107">
        <f t="shared" si="124"/>
        <v>0</v>
      </c>
      <c r="G124" s="107">
        <f t="shared" si="124"/>
        <v>0</v>
      </c>
      <c r="H124" s="107">
        <f>IF(E124=0,0,F124/E124*100)</f>
        <v>0</v>
      </c>
      <c r="I124" s="108">
        <f>SUM(I126:I137)</f>
        <v>0</v>
      </c>
      <c r="J124" s="108">
        <f>F124-G124+I124</f>
        <v>0</v>
      </c>
      <c r="K124" s="109">
        <f>IF(E124=0,0,J124/E124*100)</f>
        <v>0</v>
      </c>
      <c r="L124" s="107">
        <f>SUM(L126:L137)</f>
        <v>0</v>
      </c>
      <c r="M124" s="107">
        <f>B124+E124-F124-L124</f>
        <v>0</v>
      </c>
      <c r="N124" s="110">
        <f>M124-B124</f>
        <v>0</v>
      </c>
      <c r="O124" s="111">
        <f>C124-G124+I124</f>
        <v>0</v>
      </c>
      <c r="P124" s="112">
        <f aca="true" t="shared" si="125" ref="P124:AB124">SUM(P126:P137)</f>
        <v>0</v>
      </c>
      <c r="Q124" s="107">
        <f t="shared" si="125"/>
        <v>0</v>
      </c>
      <c r="R124" s="107">
        <f t="shared" si="125"/>
        <v>0</v>
      </c>
      <c r="S124" s="107">
        <f t="shared" si="125"/>
        <v>0</v>
      </c>
      <c r="T124" s="107">
        <f t="shared" si="125"/>
        <v>0</v>
      </c>
      <c r="U124" s="107">
        <f t="shared" si="125"/>
        <v>0</v>
      </c>
      <c r="V124" s="107">
        <f t="shared" si="125"/>
        <v>0</v>
      </c>
      <c r="W124" s="107">
        <f t="shared" si="125"/>
        <v>0</v>
      </c>
      <c r="X124" s="107">
        <f t="shared" si="125"/>
        <v>0</v>
      </c>
      <c r="Y124" s="107">
        <f t="shared" si="125"/>
        <v>0</v>
      </c>
      <c r="Z124" s="107">
        <f t="shared" si="125"/>
        <v>0</v>
      </c>
      <c r="AA124" s="107">
        <f t="shared" si="125"/>
        <v>0</v>
      </c>
      <c r="AB124" s="111">
        <f t="shared" si="125"/>
        <v>0</v>
      </c>
      <c r="AC124" s="80">
        <f t="shared" si="110"/>
        <v>0</v>
      </c>
    </row>
    <row r="125" spans="1:29" ht="12.75">
      <c r="A125" s="113" t="s">
        <v>123</v>
      </c>
      <c r="B125" s="87"/>
      <c r="C125" s="87"/>
      <c r="D125" s="87"/>
      <c r="E125" s="87"/>
      <c r="F125" s="87"/>
      <c r="G125" s="87"/>
      <c r="H125" s="87"/>
      <c r="I125" s="88"/>
      <c r="J125" s="88"/>
      <c r="K125" s="84"/>
      <c r="L125" s="87"/>
      <c r="M125" s="87"/>
      <c r="N125" s="87"/>
      <c r="O125" s="89"/>
      <c r="P125" s="90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9"/>
      <c r="AC125" s="80">
        <f t="shared" si="110"/>
        <v>0</v>
      </c>
    </row>
    <row r="126" spans="1:29" ht="12.75">
      <c r="A126" s="113" t="s">
        <v>124</v>
      </c>
      <c r="B126" s="91">
        <f>'[3]реализация'!B47</f>
        <v>0</v>
      </c>
      <c r="C126" s="91">
        <f>'[3]реализация'!C47</f>
        <v>0</v>
      </c>
      <c r="D126" s="107">
        <f>'[3]реализация'!D47</f>
        <v>0</v>
      </c>
      <c r="E126" s="107">
        <f>'[3]реализация'!E47</f>
        <v>0</v>
      </c>
      <c r="F126" s="114">
        <f>'[3]реализация'!F47</f>
        <v>0</v>
      </c>
      <c r="G126" s="114">
        <f>'[3]реализация'!G47</f>
        <v>0</v>
      </c>
      <c r="H126" s="87">
        <f aca="true" t="shared" si="126" ref="H126:H132">IF(E126=0,0,F126/E126*100)</f>
        <v>0</v>
      </c>
      <c r="I126" s="92">
        <f>'[3]реализация'!I47</f>
        <v>0</v>
      </c>
      <c r="J126" s="88">
        <f aca="true" t="shared" si="127" ref="J126:J137">F126-G126+I126</f>
        <v>0</v>
      </c>
      <c r="K126" s="84">
        <f aca="true" t="shared" si="128" ref="K126:K137">IF(E126=0,0,J126/E126*100)</f>
        <v>0</v>
      </c>
      <c r="L126" s="91">
        <f>'[3]реализация'!L47</f>
        <v>0</v>
      </c>
      <c r="M126" s="87">
        <f aca="true" t="shared" si="129" ref="M126:M137">B126+E126-F126-L126</f>
        <v>0</v>
      </c>
      <c r="N126" s="87">
        <f aca="true" t="shared" si="130" ref="N126:N137">M126-B126</f>
        <v>0</v>
      </c>
      <c r="O126" s="89">
        <f aca="true" t="shared" si="131" ref="O126:O137">C126-G126+I126</f>
        <v>0</v>
      </c>
      <c r="P126" s="155">
        <f>'[3]реализация'!P47</f>
        <v>0</v>
      </c>
      <c r="Q126" s="88">
        <f>R126+U126+X126</f>
        <v>0</v>
      </c>
      <c r="R126" s="88">
        <f>SUM(S126:T126)</f>
        <v>0</v>
      </c>
      <c r="S126" s="148">
        <f>'[3]реализация'!S47</f>
        <v>0</v>
      </c>
      <c r="T126" s="148">
        <f>'[3]реализация'!T47</f>
        <v>0</v>
      </c>
      <c r="U126" s="94">
        <f>SUM(V126:W126)</f>
        <v>0</v>
      </c>
      <c r="V126" s="148">
        <f>'[3]реализация'!V47</f>
        <v>0</v>
      </c>
      <c r="W126" s="148">
        <f>'[3]реализация'!W47</f>
        <v>0</v>
      </c>
      <c r="X126" s="148">
        <f>'[3]реализация'!X47</f>
        <v>0</v>
      </c>
      <c r="Y126" s="148">
        <f>'[3]реализация'!Y47</f>
        <v>0</v>
      </c>
      <c r="Z126" s="148">
        <f>'[3]реализация'!Z47</f>
        <v>0</v>
      </c>
      <c r="AA126" s="154">
        <f>'[3]реализация'!AA47</f>
        <v>0</v>
      </c>
      <c r="AB126" s="95">
        <f>P126+Q126+Y126+Z126-AA126</f>
        <v>0</v>
      </c>
      <c r="AC126" s="80">
        <f t="shared" si="110"/>
        <v>0</v>
      </c>
    </row>
    <row r="127" spans="1:29" ht="12.75">
      <c r="A127" s="115" t="s">
        <v>125</v>
      </c>
      <c r="B127" s="91">
        <f>'[3]реализация'!B48</f>
        <v>0</v>
      </c>
      <c r="C127" s="91">
        <f>'[3]реализация'!C48</f>
        <v>0</v>
      </c>
      <c r="D127" s="87">
        <f>'[3]реализация'!D48</f>
        <v>0</v>
      </c>
      <c r="E127" s="107">
        <f>'[3]реализация'!E48</f>
        <v>0</v>
      </c>
      <c r="F127" s="91">
        <f>'[3]реализация'!F48</f>
        <v>0</v>
      </c>
      <c r="G127" s="91">
        <f>'[3]реализация'!G48</f>
        <v>0</v>
      </c>
      <c r="H127" s="87">
        <f t="shared" si="126"/>
        <v>0</v>
      </c>
      <c r="I127" s="92">
        <f>'[3]реализация'!I48</f>
        <v>0</v>
      </c>
      <c r="J127" s="88">
        <f t="shared" si="127"/>
        <v>0</v>
      </c>
      <c r="K127" s="84">
        <f t="shared" si="128"/>
        <v>0</v>
      </c>
      <c r="L127" s="91">
        <f>'[3]реализация'!L48</f>
        <v>0</v>
      </c>
      <c r="M127" s="87">
        <f t="shared" si="129"/>
        <v>0</v>
      </c>
      <c r="N127" s="87">
        <f t="shared" si="130"/>
        <v>0</v>
      </c>
      <c r="O127" s="89">
        <f t="shared" si="131"/>
        <v>0</v>
      </c>
      <c r="P127" s="155">
        <f>'[3]реализация'!P48</f>
        <v>0</v>
      </c>
      <c r="Q127" s="88">
        <f aca="true" t="shared" si="132" ref="Q127:Q137">R127+U127+X127</f>
        <v>0</v>
      </c>
      <c r="R127" s="88">
        <f aca="true" t="shared" si="133" ref="R127:R137">SUM(S127:T127)</f>
        <v>0</v>
      </c>
      <c r="S127" s="148">
        <f>'[3]реализация'!S48</f>
        <v>0</v>
      </c>
      <c r="T127" s="148">
        <f>'[3]реализация'!T48</f>
        <v>0</v>
      </c>
      <c r="U127" s="94">
        <f aca="true" t="shared" si="134" ref="U127:U137">SUM(V127:W127)</f>
        <v>0</v>
      </c>
      <c r="V127" s="148">
        <f>'[3]реализация'!V48</f>
        <v>0</v>
      </c>
      <c r="W127" s="148">
        <f>'[3]реализация'!W48</f>
        <v>0</v>
      </c>
      <c r="X127" s="148">
        <f>'[3]реализация'!X48</f>
        <v>0</v>
      </c>
      <c r="Y127" s="148">
        <f>'[3]реализация'!Y48</f>
        <v>0</v>
      </c>
      <c r="Z127" s="148">
        <f>'[3]реализация'!Z48</f>
        <v>0</v>
      </c>
      <c r="AA127" s="154">
        <f>'[3]реализация'!AA48</f>
        <v>0</v>
      </c>
      <c r="AB127" s="95">
        <f aca="true" t="shared" si="135" ref="AB127:AB137">P127+Q127+Y127+Z127-AA127</f>
        <v>0</v>
      </c>
      <c r="AC127" s="80">
        <f t="shared" si="110"/>
        <v>0</v>
      </c>
    </row>
    <row r="128" spans="1:29" ht="12.75">
      <c r="A128" s="115" t="s">
        <v>126</v>
      </c>
      <c r="B128" s="91">
        <f>'[3]реализация'!B49</f>
        <v>0</v>
      </c>
      <c r="C128" s="91">
        <f>'[3]реализация'!C49</f>
        <v>0</v>
      </c>
      <c r="D128" s="87">
        <f>'[3]реализация'!D49</f>
        <v>0</v>
      </c>
      <c r="E128" s="107">
        <f>'[3]реализация'!E49</f>
        <v>0</v>
      </c>
      <c r="F128" s="91">
        <f>'[3]реализация'!F49</f>
        <v>0</v>
      </c>
      <c r="G128" s="91">
        <f>'[3]реализация'!G49</f>
        <v>0</v>
      </c>
      <c r="H128" s="87">
        <f t="shared" si="126"/>
        <v>0</v>
      </c>
      <c r="I128" s="92">
        <f>'[3]реализация'!I49</f>
        <v>0</v>
      </c>
      <c r="J128" s="88">
        <f t="shared" si="127"/>
        <v>0</v>
      </c>
      <c r="K128" s="84">
        <f t="shared" si="128"/>
        <v>0</v>
      </c>
      <c r="L128" s="91">
        <f>'[3]реализация'!L49</f>
        <v>0</v>
      </c>
      <c r="M128" s="87">
        <f t="shared" si="129"/>
        <v>0</v>
      </c>
      <c r="N128" s="87">
        <f t="shared" si="130"/>
        <v>0</v>
      </c>
      <c r="O128" s="89">
        <f t="shared" si="131"/>
        <v>0</v>
      </c>
      <c r="P128" s="155">
        <f>'[3]реализация'!P49</f>
        <v>0</v>
      </c>
      <c r="Q128" s="88">
        <f t="shared" si="132"/>
        <v>0</v>
      </c>
      <c r="R128" s="88">
        <f t="shared" si="133"/>
        <v>0</v>
      </c>
      <c r="S128" s="148">
        <f>'[3]реализация'!S49</f>
        <v>0</v>
      </c>
      <c r="T128" s="148">
        <f>'[3]реализация'!T49</f>
        <v>0</v>
      </c>
      <c r="U128" s="94">
        <f t="shared" si="134"/>
        <v>0</v>
      </c>
      <c r="V128" s="148">
        <f>'[3]реализация'!V49</f>
        <v>0</v>
      </c>
      <c r="W128" s="148">
        <f>'[3]реализация'!W49</f>
        <v>0</v>
      </c>
      <c r="X128" s="148">
        <f>'[3]реализация'!X49</f>
        <v>0</v>
      </c>
      <c r="Y128" s="148">
        <f>'[3]реализация'!Y49</f>
        <v>0</v>
      </c>
      <c r="Z128" s="148">
        <f>'[3]реализация'!Z49</f>
        <v>0</v>
      </c>
      <c r="AA128" s="154">
        <f>'[3]реализация'!AA49</f>
        <v>0</v>
      </c>
      <c r="AB128" s="95">
        <f t="shared" si="135"/>
        <v>0</v>
      </c>
      <c r="AC128" s="80">
        <f t="shared" si="110"/>
        <v>0</v>
      </c>
    </row>
    <row r="129" spans="1:29" ht="12.75">
      <c r="A129" s="115" t="s">
        <v>127</v>
      </c>
      <c r="B129" s="91">
        <f>'[3]реализация'!B50</f>
        <v>0</v>
      </c>
      <c r="C129" s="91">
        <f>'[3]реализация'!C50</f>
        <v>0</v>
      </c>
      <c r="D129" s="87">
        <f>'[3]реализация'!D50</f>
        <v>0</v>
      </c>
      <c r="E129" s="107">
        <f>'[3]реализация'!E50</f>
        <v>0</v>
      </c>
      <c r="F129" s="91">
        <f>'[3]реализация'!F50</f>
        <v>0</v>
      </c>
      <c r="G129" s="91">
        <f>'[3]реализация'!G50</f>
        <v>0</v>
      </c>
      <c r="H129" s="87">
        <f t="shared" si="126"/>
        <v>0</v>
      </c>
      <c r="I129" s="92">
        <f>'[3]реализация'!I50</f>
        <v>0</v>
      </c>
      <c r="J129" s="88">
        <f t="shared" si="127"/>
        <v>0</v>
      </c>
      <c r="K129" s="84">
        <f t="shared" si="128"/>
        <v>0</v>
      </c>
      <c r="L129" s="91">
        <f>'[3]реализация'!L50</f>
        <v>0</v>
      </c>
      <c r="M129" s="87">
        <f t="shared" si="129"/>
        <v>0</v>
      </c>
      <c r="N129" s="87">
        <f t="shared" si="130"/>
        <v>0</v>
      </c>
      <c r="O129" s="89">
        <f t="shared" si="131"/>
        <v>0</v>
      </c>
      <c r="P129" s="155">
        <f>'[3]реализация'!P50</f>
        <v>0</v>
      </c>
      <c r="Q129" s="88">
        <f t="shared" si="132"/>
        <v>0</v>
      </c>
      <c r="R129" s="88">
        <f t="shared" si="133"/>
        <v>0</v>
      </c>
      <c r="S129" s="148">
        <f>'[3]реализация'!S50</f>
        <v>0</v>
      </c>
      <c r="T129" s="148">
        <f>'[3]реализация'!T50</f>
        <v>0</v>
      </c>
      <c r="U129" s="94">
        <f t="shared" si="134"/>
        <v>0</v>
      </c>
      <c r="V129" s="148">
        <f>'[3]реализация'!V50</f>
        <v>0</v>
      </c>
      <c r="W129" s="148">
        <f>'[3]реализация'!W50</f>
        <v>0</v>
      </c>
      <c r="X129" s="148">
        <f>'[3]реализация'!X50</f>
        <v>0</v>
      </c>
      <c r="Y129" s="148">
        <f>'[3]реализация'!Y50</f>
        <v>0</v>
      </c>
      <c r="Z129" s="148">
        <f>'[3]реализация'!Z50</f>
        <v>0</v>
      </c>
      <c r="AA129" s="154">
        <f>'[3]реализация'!AA50</f>
        <v>0</v>
      </c>
      <c r="AB129" s="95">
        <f t="shared" si="135"/>
        <v>0</v>
      </c>
      <c r="AC129" s="80">
        <f t="shared" si="110"/>
        <v>0</v>
      </c>
    </row>
    <row r="130" spans="1:29" ht="12.75">
      <c r="A130" s="113" t="s">
        <v>128</v>
      </c>
      <c r="B130" s="91">
        <f>'[3]реализация'!B51</f>
        <v>0</v>
      </c>
      <c r="C130" s="91">
        <f>'[3]реализация'!C51</f>
        <v>0</v>
      </c>
      <c r="D130" s="87">
        <f>'[3]реализация'!D51</f>
        <v>0</v>
      </c>
      <c r="E130" s="107">
        <f>'[3]реализация'!E51</f>
        <v>0</v>
      </c>
      <c r="F130" s="91">
        <f>'[3]реализация'!F51</f>
        <v>0</v>
      </c>
      <c r="G130" s="91">
        <f>'[3]реализация'!G51</f>
        <v>0</v>
      </c>
      <c r="H130" s="87">
        <f t="shared" si="126"/>
        <v>0</v>
      </c>
      <c r="I130" s="92">
        <f>'[3]реализация'!I51</f>
        <v>0</v>
      </c>
      <c r="J130" s="88">
        <f t="shared" si="127"/>
        <v>0</v>
      </c>
      <c r="K130" s="84">
        <f t="shared" si="128"/>
        <v>0</v>
      </c>
      <c r="L130" s="91">
        <f>'[3]реализация'!L51</f>
        <v>0</v>
      </c>
      <c r="M130" s="87">
        <f t="shared" si="129"/>
        <v>0</v>
      </c>
      <c r="N130" s="87">
        <f t="shared" si="130"/>
        <v>0</v>
      </c>
      <c r="O130" s="89">
        <f t="shared" si="131"/>
        <v>0</v>
      </c>
      <c r="P130" s="155">
        <f>'[3]реализация'!P51</f>
        <v>0</v>
      </c>
      <c r="Q130" s="88">
        <f t="shared" si="132"/>
        <v>0</v>
      </c>
      <c r="R130" s="88">
        <f t="shared" si="133"/>
        <v>0</v>
      </c>
      <c r="S130" s="148">
        <f>'[3]реализация'!S51</f>
        <v>0</v>
      </c>
      <c r="T130" s="148">
        <f>'[3]реализация'!T51</f>
        <v>0</v>
      </c>
      <c r="U130" s="94">
        <f t="shared" si="134"/>
        <v>0</v>
      </c>
      <c r="V130" s="148">
        <f>'[3]реализация'!V51</f>
        <v>0</v>
      </c>
      <c r="W130" s="148">
        <f>'[3]реализация'!W51</f>
        <v>0</v>
      </c>
      <c r="X130" s="148">
        <f>'[3]реализация'!X51</f>
        <v>0</v>
      </c>
      <c r="Y130" s="148">
        <f>'[3]реализация'!Y51</f>
        <v>0</v>
      </c>
      <c r="Z130" s="148">
        <f>'[3]реализация'!Z51</f>
        <v>0</v>
      </c>
      <c r="AA130" s="154">
        <f>'[3]реализация'!AA51</f>
        <v>0</v>
      </c>
      <c r="AB130" s="95">
        <f t="shared" si="135"/>
        <v>0</v>
      </c>
      <c r="AC130" s="80">
        <f t="shared" si="110"/>
        <v>0</v>
      </c>
    </row>
    <row r="131" spans="1:29" ht="12.75">
      <c r="A131" s="113" t="s">
        <v>129</v>
      </c>
      <c r="B131" s="91">
        <f>'[3]реализация'!B52</f>
        <v>0</v>
      </c>
      <c r="C131" s="91">
        <f>'[3]реализация'!C52</f>
        <v>0</v>
      </c>
      <c r="D131" s="87">
        <f>'[3]реализация'!D52</f>
        <v>0</v>
      </c>
      <c r="E131" s="107">
        <f>'[3]реализация'!E52</f>
        <v>0</v>
      </c>
      <c r="F131" s="91">
        <f>'[3]реализация'!F52</f>
        <v>0</v>
      </c>
      <c r="G131" s="91">
        <f>'[3]реализация'!G52</f>
        <v>0</v>
      </c>
      <c r="H131" s="87">
        <f t="shared" si="126"/>
        <v>0</v>
      </c>
      <c r="I131" s="92">
        <f>'[3]реализация'!I52</f>
        <v>0</v>
      </c>
      <c r="J131" s="88">
        <f t="shared" si="127"/>
        <v>0</v>
      </c>
      <c r="K131" s="84">
        <f t="shared" si="128"/>
        <v>0</v>
      </c>
      <c r="L131" s="91">
        <f>'[3]реализация'!L52</f>
        <v>0</v>
      </c>
      <c r="M131" s="87">
        <f t="shared" si="129"/>
        <v>0</v>
      </c>
      <c r="N131" s="87">
        <f t="shared" si="130"/>
        <v>0</v>
      </c>
      <c r="O131" s="89">
        <f t="shared" si="131"/>
        <v>0</v>
      </c>
      <c r="P131" s="155">
        <f>'[3]реализация'!P52</f>
        <v>0</v>
      </c>
      <c r="Q131" s="88">
        <f t="shared" si="132"/>
        <v>0</v>
      </c>
      <c r="R131" s="88">
        <f t="shared" si="133"/>
        <v>0</v>
      </c>
      <c r="S131" s="148">
        <f>'[3]реализация'!S52</f>
        <v>0</v>
      </c>
      <c r="T131" s="148">
        <f>'[3]реализация'!T52</f>
        <v>0</v>
      </c>
      <c r="U131" s="94">
        <f t="shared" si="134"/>
        <v>0</v>
      </c>
      <c r="V131" s="148">
        <f>'[3]реализация'!V52</f>
        <v>0</v>
      </c>
      <c r="W131" s="148">
        <f>'[3]реализация'!W52</f>
        <v>0</v>
      </c>
      <c r="X131" s="148">
        <f>'[3]реализация'!X52</f>
        <v>0</v>
      </c>
      <c r="Y131" s="148">
        <f>'[3]реализация'!Y52</f>
        <v>0</v>
      </c>
      <c r="Z131" s="148">
        <f>'[3]реализация'!Z52</f>
        <v>0</v>
      </c>
      <c r="AA131" s="154">
        <f>'[3]реализация'!AA52</f>
        <v>0</v>
      </c>
      <c r="AB131" s="95">
        <f t="shared" si="135"/>
        <v>0</v>
      </c>
      <c r="AC131" s="80">
        <f t="shared" si="110"/>
        <v>0</v>
      </c>
    </row>
    <row r="132" spans="1:29" ht="25.5">
      <c r="A132" s="115" t="s">
        <v>130</v>
      </c>
      <c r="B132" s="91">
        <f>'[3]реализация'!B53</f>
        <v>0</v>
      </c>
      <c r="C132" s="91">
        <f>'[3]реализация'!C53</f>
        <v>0</v>
      </c>
      <c r="D132" s="87">
        <f>'[3]реализация'!D53</f>
        <v>0</v>
      </c>
      <c r="E132" s="107">
        <f>'[3]реализация'!E53</f>
        <v>0</v>
      </c>
      <c r="F132" s="91">
        <f>'[3]реализация'!F53</f>
        <v>0</v>
      </c>
      <c r="G132" s="91">
        <f>'[3]реализация'!G53</f>
        <v>0</v>
      </c>
      <c r="H132" s="87">
        <f t="shared" si="126"/>
        <v>0</v>
      </c>
      <c r="I132" s="92">
        <f>'[3]реализация'!I53</f>
        <v>0</v>
      </c>
      <c r="J132" s="88">
        <f t="shared" si="127"/>
        <v>0</v>
      </c>
      <c r="K132" s="84">
        <f t="shared" si="128"/>
        <v>0</v>
      </c>
      <c r="L132" s="91">
        <f>'[3]реализация'!L53</f>
        <v>0</v>
      </c>
      <c r="M132" s="87">
        <f t="shared" si="129"/>
        <v>0</v>
      </c>
      <c r="N132" s="87">
        <f t="shared" si="130"/>
        <v>0</v>
      </c>
      <c r="O132" s="89">
        <f t="shared" si="131"/>
        <v>0</v>
      </c>
      <c r="P132" s="155">
        <f>'[3]реализация'!P53</f>
        <v>0</v>
      </c>
      <c r="Q132" s="88">
        <f t="shared" si="132"/>
        <v>0</v>
      </c>
      <c r="R132" s="88">
        <f t="shared" si="133"/>
        <v>0</v>
      </c>
      <c r="S132" s="148">
        <f>'[3]реализация'!S53</f>
        <v>0</v>
      </c>
      <c r="T132" s="148">
        <f>'[3]реализация'!T53</f>
        <v>0</v>
      </c>
      <c r="U132" s="94">
        <f t="shared" si="134"/>
        <v>0</v>
      </c>
      <c r="V132" s="148">
        <f>'[3]реализация'!V53</f>
        <v>0</v>
      </c>
      <c r="W132" s="148">
        <f>'[3]реализация'!W53</f>
        <v>0</v>
      </c>
      <c r="X132" s="148">
        <f>'[3]реализация'!X53</f>
        <v>0</v>
      </c>
      <c r="Y132" s="148">
        <f>'[3]реализация'!Y53</f>
        <v>0</v>
      </c>
      <c r="Z132" s="148">
        <f>'[3]реализация'!Z53</f>
        <v>0</v>
      </c>
      <c r="AA132" s="154">
        <f>'[3]реализация'!AA53</f>
        <v>0</v>
      </c>
      <c r="AB132" s="95">
        <f t="shared" si="135"/>
        <v>0</v>
      </c>
      <c r="AC132" s="80">
        <f t="shared" si="110"/>
        <v>0</v>
      </c>
    </row>
    <row r="133" spans="1:29" ht="12.75">
      <c r="A133" s="116"/>
      <c r="B133" s="91">
        <f>'[3]реализация'!B54</f>
        <v>0</v>
      </c>
      <c r="C133" s="91">
        <f>'[3]реализация'!C54</f>
        <v>0</v>
      </c>
      <c r="D133" s="87">
        <f>'[3]реализация'!D54</f>
        <v>0</v>
      </c>
      <c r="E133" s="107">
        <f>'[3]реализация'!E54</f>
        <v>0</v>
      </c>
      <c r="F133" s="91">
        <f>'[3]реализация'!F54</f>
        <v>0</v>
      </c>
      <c r="G133" s="91">
        <f>'[3]реализация'!G54</f>
        <v>0</v>
      </c>
      <c r="H133" s="87">
        <f>IF(E133=0,0,F133/E133*100)</f>
        <v>0</v>
      </c>
      <c r="I133" s="92">
        <f>'[3]реализация'!I54</f>
        <v>0</v>
      </c>
      <c r="J133" s="88">
        <f t="shared" si="127"/>
        <v>0</v>
      </c>
      <c r="K133" s="84">
        <f t="shared" si="128"/>
        <v>0</v>
      </c>
      <c r="L133" s="91">
        <f>'[3]реализация'!L54</f>
        <v>0</v>
      </c>
      <c r="M133" s="87">
        <f t="shared" si="129"/>
        <v>0</v>
      </c>
      <c r="N133" s="87">
        <f t="shared" si="130"/>
        <v>0</v>
      </c>
      <c r="O133" s="89">
        <f t="shared" si="131"/>
        <v>0</v>
      </c>
      <c r="P133" s="155">
        <f>'[3]реализация'!P54</f>
        <v>0</v>
      </c>
      <c r="Q133" s="88">
        <f t="shared" si="132"/>
        <v>0</v>
      </c>
      <c r="R133" s="88">
        <f t="shared" si="133"/>
        <v>0</v>
      </c>
      <c r="S133" s="148">
        <f>'[3]реализация'!S54</f>
        <v>0</v>
      </c>
      <c r="T133" s="148">
        <f>'[3]реализация'!T54</f>
        <v>0</v>
      </c>
      <c r="U133" s="94">
        <f t="shared" si="134"/>
        <v>0</v>
      </c>
      <c r="V133" s="148">
        <f>'[3]реализация'!V54</f>
        <v>0</v>
      </c>
      <c r="W133" s="148">
        <f>'[3]реализация'!W54</f>
        <v>0</v>
      </c>
      <c r="X133" s="148">
        <f>'[3]реализация'!X54</f>
        <v>0</v>
      </c>
      <c r="Y133" s="148">
        <f>'[3]реализация'!Y54</f>
        <v>0</v>
      </c>
      <c r="Z133" s="148">
        <f>'[3]реализация'!Z54</f>
        <v>0</v>
      </c>
      <c r="AA133" s="154">
        <f>'[3]реализация'!AA54</f>
        <v>0</v>
      </c>
      <c r="AB133" s="95">
        <f t="shared" si="135"/>
        <v>0</v>
      </c>
      <c r="AC133" s="80">
        <f t="shared" si="110"/>
        <v>0</v>
      </c>
    </row>
    <row r="134" spans="1:29" ht="12.75">
      <c r="A134" s="116"/>
      <c r="B134" s="91">
        <f>'[3]реализация'!B55</f>
        <v>0</v>
      </c>
      <c r="C134" s="91">
        <f>'[3]реализация'!C55</f>
        <v>0</v>
      </c>
      <c r="D134" s="87">
        <f>'[3]реализация'!D55</f>
        <v>0</v>
      </c>
      <c r="E134" s="107">
        <f>'[3]реализация'!E55</f>
        <v>0</v>
      </c>
      <c r="F134" s="91">
        <f>'[3]реализация'!F55</f>
        <v>0</v>
      </c>
      <c r="G134" s="91">
        <f>'[3]реализация'!G55</f>
        <v>0</v>
      </c>
      <c r="H134" s="87">
        <f>IF(E134=0,0,F134/E134*100)</f>
        <v>0</v>
      </c>
      <c r="I134" s="92">
        <f>'[3]реализация'!I55</f>
        <v>0</v>
      </c>
      <c r="J134" s="88">
        <f t="shared" si="127"/>
        <v>0</v>
      </c>
      <c r="K134" s="84">
        <f t="shared" si="128"/>
        <v>0</v>
      </c>
      <c r="L134" s="91">
        <f>'[3]реализация'!L55</f>
        <v>0</v>
      </c>
      <c r="M134" s="87">
        <f t="shared" si="129"/>
        <v>0</v>
      </c>
      <c r="N134" s="87">
        <f t="shared" si="130"/>
        <v>0</v>
      </c>
      <c r="O134" s="89">
        <f t="shared" si="131"/>
        <v>0</v>
      </c>
      <c r="P134" s="155">
        <f>'[3]реализация'!P55</f>
        <v>0</v>
      </c>
      <c r="Q134" s="88">
        <f t="shared" si="132"/>
        <v>0</v>
      </c>
      <c r="R134" s="88">
        <f t="shared" si="133"/>
        <v>0</v>
      </c>
      <c r="S134" s="148">
        <f>'[3]реализация'!S55</f>
        <v>0</v>
      </c>
      <c r="T134" s="148">
        <f>'[3]реализация'!T55</f>
        <v>0</v>
      </c>
      <c r="U134" s="94">
        <f t="shared" si="134"/>
        <v>0</v>
      </c>
      <c r="V134" s="148">
        <f>'[3]реализация'!V55</f>
        <v>0</v>
      </c>
      <c r="W134" s="148">
        <f>'[3]реализация'!W55</f>
        <v>0</v>
      </c>
      <c r="X134" s="148">
        <f>'[3]реализация'!X55</f>
        <v>0</v>
      </c>
      <c r="Y134" s="148">
        <f>'[3]реализация'!Y55</f>
        <v>0</v>
      </c>
      <c r="Z134" s="148">
        <f>'[3]реализация'!Z55</f>
        <v>0</v>
      </c>
      <c r="AA134" s="154">
        <f>'[3]реализация'!AA55</f>
        <v>0</v>
      </c>
      <c r="AB134" s="95">
        <f t="shared" si="135"/>
        <v>0</v>
      </c>
      <c r="AC134" s="80">
        <f t="shared" si="110"/>
        <v>0</v>
      </c>
    </row>
    <row r="135" spans="1:29" ht="12.75">
      <c r="A135" s="116"/>
      <c r="B135" s="91">
        <f>'[3]реализация'!B56</f>
        <v>0</v>
      </c>
      <c r="C135" s="91">
        <f>'[3]реализация'!C56</f>
        <v>0</v>
      </c>
      <c r="D135" s="87">
        <f>'[3]реализация'!D56</f>
        <v>0</v>
      </c>
      <c r="E135" s="107">
        <f>'[3]реализация'!E56</f>
        <v>0</v>
      </c>
      <c r="F135" s="91">
        <f>'[3]реализация'!F56</f>
        <v>0</v>
      </c>
      <c r="G135" s="91">
        <f>'[3]реализация'!G56</f>
        <v>0</v>
      </c>
      <c r="H135" s="87">
        <f>IF(E135=0,0,F135/E135*100)</f>
        <v>0</v>
      </c>
      <c r="I135" s="92">
        <f>'[3]реализация'!I56</f>
        <v>0</v>
      </c>
      <c r="J135" s="88">
        <f t="shared" si="127"/>
        <v>0</v>
      </c>
      <c r="K135" s="84">
        <f t="shared" si="128"/>
        <v>0</v>
      </c>
      <c r="L135" s="91">
        <f>'[3]реализация'!L56</f>
        <v>0</v>
      </c>
      <c r="M135" s="87">
        <f t="shared" si="129"/>
        <v>0</v>
      </c>
      <c r="N135" s="87">
        <f t="shared" si="130"/>
        <v>0</v>
      </c>
      <c r="O135" s="89">
        <f t="shared" si="131"/>
        <v>0</v>
      </c>
      <c r="P135" s="155">
        <f>'[3]реализация'!P56</f>
        <v>0</v>
      </c>
      <c r="Q135" s="88">
        <f t="shared" si="132"/>
        <v>0</v>
      </c>
      <c r="R135" s="88">
        <f t="shared" si="133"/>
        <v>0</v>
      </c>
      <c r="S135" s="148">
        <f>'[3]реализация'!S56</f>
        <v>0</v>
      </c>
      <c r="T135" s="148">
        <f>'[3]реализация'!T56</f>
        <v>0</v>
      </c>
      <c r="U135" s="94">
        <f t="shared" si="134"/>
        <v>0</v>
      </c>
      <c r="V135" s="148">
        <f>'[3]реализация'!V56</f>
        <v>0</v>
      </c>
      <c r="W135" s="148">
        <f>'[3]реализация'!W56</f>
        <v>0</v>
      </c>
      <c r="X135" s="148">
        <f>'[3]реализация'!X56</f>
        <v>0</v>
      </c>
      <c r="Y135" s="148">
        <f>'[3]реализация'!Y56</f>
        <v>0</v>
      </c>
      <c r="Z135" s="148">
        <f>'[3]реализация'!Z56</f>
        <v>0</v>
      </c>
      <c r="AA135" s="154">
        <f>'[3]реализация'!AA56</f>
        <v>0</v>
      </c>
      <c r="AB135" s="95">
        <f t="shared" si="135"/>
        <v>0</v>
      </c>
      <c r="AC135" s="80">
        <f t="shared" si="110"/>
        <v>0</v>
      </c>
    </row>
    <row r="136" spans="1:29" ht="25.5">
      <c r="A136" s="118" t="s">
        <v>131</v>
      </c>
      <c r="B136" s="91">
        <f>'[3]реализация'!B57</f>
        <v>0</v>
      </c>
      <c r="C136" s="91">
        <f>'[3]реализация'!C57</f>
        <v>0</v>
      </c>
      <c r="D136" s="87">
        <f>'[3]реализация'!D57</f>
        <v>0</v>
      </c>
      <c r="E136" s="87">
        <f>'[3]реализация'!E57</f>
        <v>0</v>
      </c>
      <c r="F136" s="91">
        <f>'[3]реализация'!F57</f>
        <v>0</v>
      </c>
      <c r="G136" s="91">
        <f>'[3]реализация'!G57</f>
        <v>0</v>
      </c>
      <c r="H136" s="87">
        <f>IF(E136=0,0,F136/E136*100)</f>
        <v>0</v>
      </c>
      <c r="I136" s="92">
        <f>'[3]реализация'!I57</f>
        <v>0</v>
      </c>
      <c r="J136" s="88">
        <f t="shared" si="127"/>
        <v>0</v>
      </c>
      <c r="K136" s="84">
        <f t="shared" si="128"/>
        <v>0</v>
      </c>
      <c r="L136" s="91">
        <f>'[3]реализация'!L57</f>
        <v>0</v>
      </c>
      <c r="M136" s="87">
        <f t="shared" si="129"/>
        <v>0</v>
      </c>
      <c r="N136" s="87">
        <f t="shared" si="130"/>
        <v>0</v>
      </c>
      <c r="O136" s="89">
        <f t="shared" si="131"/>
        <v>0</v>
      </c>
      <c r="P136" s="155">
        <f>'[3]реализация'!P57</f>
        <v>0</v>
      </c>
      <c r="Q136" s="88">
        <f t="shared" si="132"/>
        <v>0</v>
      </c>
      <c r="R136" s="88">
        <f t="shared" si="133"/>
        <v>0</v>
      </c>
      <c r="S136" s="148">
        <f>'[3]реализация'!S57</f>
        <v>0</v>
      </c>
      <c r="T136" s="148">
        <f>'[3]реализация'!T57</f>
        <v>0</v>
      </c>
      <c r="U136" s="94">
        <f t="shared" si="134"/>
        <v>0</v>
      </c>
      <c r="V136" s="148">
        <f>'[3]реализация'!V57</f>
        <v>0</v>
      </c>
      <c r="W136" s="148">
        <f>'[3]реализация'!W57</f>
        <v>0</v>
      </c>
      <c r="X136" s="148">
        <f>'[3]реализация'!X57</f>
        <v>0</v>
      </c>
      <c r="Y136" s="148">
        <f>'[3]реализация'!Y57</f>
        <v>0</v>
      </c>
      <c r="Z136" s="148">
        <f>'[3]реализация'!Z57</f>
        <v>0</v>
      </c>
      <c r="AA136" s="154">
        <f>'[3]реализация'!AA57</f>
        <v>0</v>
      </c>
      <c r="AB136" s="95">
        <f t="shared" si="135"/>
        <v>0</v>
      </c>
      <c r="AC136" s="80">
        <f t="shared" si="110"/>
        <v>0</v>
      </c>
    </row>
    <row r="137" spans="1:29" ht="13.5" thickBot="1">
      <c r="A137" s="119" t="s">
        <v>132</v>
      </c>
      <c r="B137" s="120">
        <f>'[3]реализация'!B58</f>
        <v>0</v>
      </c>
      <c r="C137" s="120">
        <f>'[3]реализация'!C58</f>
        <v>0</v>
      </c>
      <c r="D137" s="121">
        <f>'[3]реализация'!D58</f>
        <v>0</v>
      </c>
      <c r="E137" s="121">
        <f>'[3]реализация'!E58</f>
        <v>0</v>
      </c>
      <c r="F137" s="120">
        <f>'[3]реализация'!F58</f>
        <v>0</v>
      </c>
      <c r="G137" s="120">
        <f>'[3]реализация'!G58</f>
        <v>0</v>
      </c>
      <c r="H137" s="121">
        <f>IF(E137=0,0,F137/E137*100)</f>
        <v>0</v>
      </c>
      <c r="I137" s="122">
        <f>'[3]реализация'!I58</f>
        <v>0</v>
      </c>
      <c r="J137" s="123">
        <f t="shared" si="127"/>
        <v>0</v>
      </c>
      <c r="K137" s="124">
        <f t="shared" si="128"/>
        <v>0</v>
      </c>
      <c r="L137" s="120">
        <f>'[3]реализация'!L58</f>
        <v>0</v>
      </c>
      <c r="M137" s="121">
        <f t="shared" si="129"/>
        <v>0</v>
      </c>
      <c r="N137" s="121">
        <f t="shared" si="130"/>
        <v>0</v>
      </c>
      <c r="O137" s="125">
        <f t="shared" si="131"/>
        <v>0</v>
      </c>
      <c r="P137" s="157">
        <f>'[3]реализация'!P58</f>
        <v>0</v>
      </c>
      <c r="Q137" s="123">
        <f t="shared" si="132"/>
        <v>0</v>
      </c>
      <c r="R137" s="123">
        <f t="shared" si="133"/>
        <v>0</v>
      </c>
      <c r="S137" s="158">
        <f>'[3]реализация'!S58</f>
        <v>0</v>
      </c>
      <c r="T137" s="158">
        <f>'[3]реализация'!T58</f>
        <v>0</v>
      </c>
      <c r="U137" s="126">
        <f t="shared" si="134"/>
        <v>0</v>
      </c>
      <c r="V137" s="158">
        <f>'[3]реализация'!V58</f>
        <v>0</v>
      </c>
      <c r="W137" s="158">
        <f>'[3]реализация'!W58</f>
        <v>0</v>
      </c>
      <c r="X137" s="158">
        <f>'[3]реализация'!X58</f>
        <v>0</v>
      </c>
      <c r="Y137" s="158">
        <f>'[3]реализация'!Y58</f>
        <v>0</v>
      </c>
      <c r="Z137" s="158">
        <f>'[3]реализация'!Z58</f>
        <v>0</v>
      </c>
      <c r="AA137" s="159">
        <f>'[3]реализация'!AA58</f>
        <v>0</v>
      </c>
      <c r="AB137" s="127">
        <f t="shared" si="135"/>
        <v>0</v>
      </c>
      <c r="AC137" s="128">
        <f t="shared" si="110"/>
        <v>0</v>
      </c>
    </row>
    <row r="138" spans="1:29" ht="11.25">
      <c r="A138" s="129"/>
      <c r="B138" s="130"/>
      <c r="C138" s="130"/>
      <c r="D138" s="130"/>
      <c r="E138" s="130"/>
      <c r="F138" s="130"/>
      <c r="G138" s="130"/>
      <c r="H138" s="130"/>
      <c r="I138" s="131"/>
      <c r="J138" s="131"/>
      <c r="K138" s="129"/>
      <c r="L138" s="130"/>
      <c r="M138" s="130"/>
      <c r="N138" s="130"/>
      <c r="O138" s="130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</row>
    <row r="139" spans="1:29" ht="12" thickBot="1">
      <c r="A139" s="133"/>
      <c r="B139" s="134"/>
      <c r="C139" s="134"/>
      <c r="D139" s="134"/>
      <c r="E139" s="134"/>
      <c r="F139" s="134"/>
      <c r="G139" s="134"/>
      <c r="H139" s="134"/>
      <c r="I139" s="132"/>
      <c r="J139" s="132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</row>
    <row r="140" spans="1:29" ht="11.25">
      <c r="A140" s="135" t="s">
        <v>133</v>
      </c>
      <c r="B140" s="136"/>
      <c r="C140" s="136"/>
      <c r="D140" s="136"/>
      <c r="E140" s="136"/>
      <c r="F140" s="136"/>
      <c r="G140" s="136"/>
      <c r="H140" s="137"/>
      <c r="I140" s="138"/>
      <c r="J140" s="138"/>
      <c r="K140" s="139"/>
      <c r="L140" s="136"/>
      <c r="M140" s="137"/>
      <c r="N140" s="137"/>
      <c r="O140" s="140"/>
      <c r="P140" s="141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42"/>
      <c r="AC140" s="143"/>
    </row>
    <row r="141" spans="1:29" ht="11.25">
      <c r="A141" s="81" t="s">
        <v>134</v>
      </c>
      <c r="B141" s="91">
        <f>'[3]реализация'!B62</f>
        <v>0</v>
      </c>
      <c r="C141" s="91">
        <f>'[3]реализация'!C62</f>
        <v>0</v>
      </c>
      <c r="D141" s="87">
        <f>'[3]реализация'!D62</f>
        <v>0</v>
      </c>
      <c r="E141" s="87">
        <f>'[3]реализация'!E62</f>
        <v>0</v>
      </c>
      <c r="F141" s="91">
        <f>'[3]реализация'!F62</f>
        <v>0</v>
      </c>
      <c r="G141" s="91">
        <f>'[3]реализация'!G62</f>
        <v>0</v>
      </c>
      <c r="H141" s="87">
        <f>IF(E141=0,0,F141/E141*100)</f>
        <v>0</v>
      </c>
      <c r="I141" s="92">
        <f>'[3]реализация'!I62</f>
        <v>0</v>
      </c>
      <c r="J141" s="88">
        <f>F141-G141+I141</f>
        <v>0</v>
      </c>
      <c r="K141" s="84">
        <f>IF(E141=0,0,J141/E141*100)</f>
        <v>0</v>
      </c>
      <c r="L141" s="91">
        <f>'[3]реализация'!L62</f>
        <v>0</v>
      </c>
      <c r="M141" s="87">
        <f>B141+E141-F141-L141</f>
        <v>0</v>
      </c>
      <c r="N141" s="87">
        <f>M141-B141</f>
        <v>0</v>
      </c>
      <c r="O141" s="89">
        <f>C141-G141+I141</f>
        <v>0</v>
      </c>
      <c r="P141" s="155">
        <f>'[3]реализация'!P62</f>
        <v>0</v>
      </c>
      <c r="Q141" s="88">
        <f>R141+U141+X141</f>
        <v>0</v>
      </c>
      <c r="R141" s="88">
        <f>SUM(S141:T141)</f>
        <v>0</v>
      </c>
      <c r="S141" s="148">
        <f>'[3]реализация'!S62</f>
        <v>0</v>
      </c>
      <c r="T141" s="148">
        <f>'[3]реализация'!T62</f>
        <v>0</v>
      </c>
      <c r="U141" s="94">
        <f>SUM(V141:W141)</f>
        <v>0</v>
      </c>
      <c r="V141" s="148">
        <f>'[3]реализация'!V62</f>
        <v>0</v>
      </c>
      <c r="W141" s="148">
        <f>'[3]реализация'!W62</f>
        <v>0</v>
      </c>
      <c r="X141" s="148">
        <f>'[3]реализация'!X62</f>
        <v>0</v>
      </c>
      <c r="Y141" s="148">
        <f>'[3]реализация'!Y62</f>
        <v>0</v>
      </c>
      <c r="Z141" s="148">
        <f>'[3]реализация'!Z62</f>
        <v>0</v>
      </c>
      <c r="AA141" s="154">
        <f>'[3]реализация'!AA62</f>
        <v>0</v>
      </c>
      <c r="AB141" s="95">
        <f>P141+Q141+Y141+Z141-AA141</f>
        <v>0</v>
      </c>
      <c r="AC141" s="80">
        <f>AB141-M141</f>
        <v>0</v>
      </c>
    </row>
    <row r="142" spans="1:29" ht="11.25">
      <c r="A142" s="81" t="s">
        <v>135</v>
      </c>
      <c r="B142" s="91">
        <f>'[3]реализация'!B63</f>
        <v>0</v>
      </c>
      <c r="C142" s="91">
        <f>'[3]реализация'!C63</f>
        <v>0</v>
      </c>
      <c r="D142" s="87">
        <f>'[3]реализация'!D63</f>
        <v>0</v>
      </c>
      <c r="E142" s="87">
        <f>'[3]реализация'!E63</f>
        <v>0</v>
      </c>
      <c r="F142" s="91">
        <f>'[3]реализация'!F63</f>
        <v>0</v>
      </c>
      <c r="G142" s="91">
        <f>'[3]реализация'!G63</f>
        <v>0</v>
      </c>
      <c r="H142" s="87">
        <f>IF(E142=0,0,F142/E142*100)</f>
        <v>0</v>
      </c>
      <c r="I142" s="92">
        <f>'[3]реализация'!I63</f>
        <v>0</v>
      </c>
      <c r="J142" s="88">
        <f>F142-G142+I142</f>
        <v>0</v>
      </c>
      <c r="K142" s="84">
        <f>IF(E142=0,0,J142/E142*100)</f>
        <v>0</v>
      </c>
      <c r="L142" s="91">
        <f>'[3]реализация'!L63</f>
        <v>0</v>
      </c>
      <c r="M142" s="87">
        <f>B142+E142-F142-L142</f>
        <v>0</v>
      </c>
      <c r="N142" s="87">
        <f>M142-B142</f>
        <v>0</v>
      </c>
      <c r="O142" s="89">
        <f>C142-G142+I142</f>
        <v>0</v>
      </c>
      <c r="P142" s="155">
        <f>'[3]реализация'!P63</f>
        <v>0</v>
      </c>
      <c r="Q142" s="88">
        <f>R142+U142+X142</f>
        <v>0</v>
      </c>
      <c r="R142" s="88">
        <f>SUM(S142:T142)</f>
        <v>0</v>
      </c>
      <c r="S142" s="148">
        <f>'[3]реализация'!S63</f>
        <v>0</v>
      </c>
      <c r="T142" s="148">
        <f>'[3]реализация'!T63</f>
        <v>0</v>
      </c>
      <c r="U142" s="94">
        <f>SUM(V142:W142)</f>
        <v>0</v>
      </c>
      <c r="V142" s="148">
        <f>'[3]реализация'!V63</f>
        <v>0</v>
      </c>
      <c r="W142" s="148">
        <f>'[3]реализация'!W63</f>
        <v>0</v>
      </c>
      <c r="X142" s="148">
        <f>'[3]реализация'!X63</f>
        <v>0</v>
      </c>
      <c r="Y142" s="148">
        <f>'[3]реализация'!Y63</f>
        <v>0</v>
      </c>
      <c r="Z142" s="148">
        <f>'[3]реализация'!Z63</f>
        <v>0</v>
      </c>
      <c r="AA142" s="154">
        <f>'[3]реализация'!AA63</f>
        <v>0</v>
      </c>
      <c r="AB142" s="95">
        <f>P142+Q142+Y142+Z142-AA142</f>
        <v>0</v>
      </c>
      <c r="AC142" s="80">
        <f>AB142-M142</f>
        <v>0</v>
      </c>
    </row>
    <row r="143" spans="1:29" ht="11.25">
      <c r="A143" s="81" t="s">
        <v>120</v>
      </c>
      <c r="B143" s="87">
        <f aca="true" t="shared" si="136" ref="B143:G143">SUM(B145:B155)</f>
        <v>0</v>
      </c>
      <c r="C143" s="87">
        <f t="shared" si="136"/>
        <v>0</v>
      </c>
      <c r="D143" s="87">
        <f t="shared" si="136"/>
        <v>0</v>
      </c>
      <c r="E143" s="87">
        <f t="shared" si="136"/>
        <v>0</v>
      </c>
      <c r="F143" s="87">
        <f t="shared" si="136"/>
        <v>0</v>
      </c>
      <c r="G143" s="87">
        <f t="shared" si="136"/>
        <v>0</v>
      </c>
      <c r="H143" s="87">
        <f>IF(E143=0,0,F143/E143*100)</f>
        <v>0</v>
      </c>
      <c r="I143" s="88">
        <f>SUM(I145:I155)</f>
        <v>0</v>
      </c>
      <c r="J143" s="88">
        <f>SUM(J145:J155)</f>
        <v>0</v>
      </c>
      <c r="K143" s="84">
        <f>IF(E143=0,0,J143/E143*100)</f>
        <v>0</v>
      </c>
      <c r="L143" s="87">
        <f>SUM(L145:L155)</f>
        <v>0</v>
      </c>
      <c r="M143" s="87">
        <f>SUM(M145:M155)</f>
        <v>0</v>
      </c>
      <c r="N143" s="87">
        <f>SUM(N145:N155)</f>
        <v>0</v>
      </c>
      <c r="O143" s="89">
        <f>SUM(O145:O155)</f>
        <v>0</v>
      </c>
      <c r="P143" s="90">
        <f aca="true" t="shared" si="137" ref="P143:AB143">SUM(P145:P155)</f>
        <v>0</v>
      </c>
      <c r="Q143" s="87">
        <f t="shared" si="137"/>
        <v>0</v>
      </c>
      <c r="R143" s="87">
        <f t="shared" si="137"/>
        <v>0</v>
      </c>
      <c r="S143" s="87">
        <f t="shared" si="137"/>
        <v>0</v>
      </c>
      <c r="T143" s="87">
        <f t="shared" si="137"/>
        <v>0</v>
      </c>
      <c r="U143" s="87">
        <f t="shared" si="137"/>
        <v>0</v>
      </c>
      <c r="V143" s="87">
        <f t="shared" si="137"/>
        <v>0</v>
      </c>
      <c r="W143" s="87">
        <f t="shared" si="137"/>
        <v>0</v>
      </c>
      <c r="X143" s="87">
        <f t="shared" si="137"/>
        <v>0</v>
      </c>
      <c r="Y143" s="87">
        <f t="shared" si="137"/>
        <v>0</v>
      </c>
      <c r="Z143" s="87">
        <f t="shared" si="137"/>
        <v>0</v>
      </c>
      <c r="AA143" s="87">
        <f t="shared" si="137"/>
        <v>0</v>
      </c>
      <c r="AB143" s="89">
        <f t="shared" si="137"/>
        <v>0</v>
      </c>
      <c r="AC143" s="80">
        <f aca="true" t="shared" si="138" ref="AC143:AC161">AB143-M143</f>
        <v>0</v>
      </c>
    </row>
    <row r="144" spans="1:29" ht="11.25">
      <c r="A144" s="144" t="s">
        <v>136</v>
      </c>
      <c r="B144" s="145"/>
      <c r="C144" s="145"/>
      <c r="D144" s="145"/>
      <c r="E144" s="145"/>
      <c r="F144" s="87"/>
      <c r="G144" s="87"/>
      <c r="H144" s="87"/>
      <c r="I144" s="88"/>
      <c r="J144" s="146"/>
      <c r="K144" s="84"/>
      <c r="L144" s="87"/>
      <c r="M144" s="87"/>
      <c r="N144" s="87"/>
      <c r="O144" s="89"/>
      <c r="P144" s="90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9"/>
      <c r="AC144" s="80">
        <f t="shared" si="138"/>
        <v>0</v>
      </c>
    </row>
    <row r="145" spans="1:29" ht="11.25">
      <c r="A145" s="144" t="s">
        <v>137</v>
      </c>
      <c r="B145" s="91">
        <f>'[3]реализация'!B66</f>
        <v>0</v>
      </c>
      <c r="C145" s="91">
        <f>'[3]реализация'!C66</f>
        <v>0</v>
      </c>
      <c r="D145" s="87">
        <f>'[3]реализация'!D66</f>
        <v>0</v>
      </c>
      <c r="E145" s="87">
        <f>'[3]реализация'!E66</f>
        <v>0</v>
      </c>
      <c r="F145" s="91">
        <f>'[3]реализация'!F66</f>
        <v>0</v>
      </c>
      <c r="G145" s="91">
        <f>'[3]реализация'!G66</f>
        <v>0</v>
      </c>
      <c r="H145" s="87">
        <f>IF(E145=0,0,F145/E145*100)</f>
        <v>0</v>
      </c>
      <c r="I145" s="91">
        <f>'[3]реализация'!I66</f>
        <v>0</v>
      </c>
      <c r="J145" s="88">
        <f>F145-G145+I145</f>
        <v>0</v>
      </c>
      <c r="K145" s="84">
        <f>IF(E145=0,0,J145/E145*100)</f>
        <v>0</v>
      </c>
      <c r="L145" s="91">
        <f>'[3]реализация'!L66</f>
        <v>0</v>
      </c>
      <c r="M145" s="87">
        <f>B145+E145-F145-L145</f>
        <v>0</v>
      </c>
      <c r="N145" s="87">
        <f>M145-B145</f>
        <v>0</v>
      </c>
      <c r="O145" s="89">
        <f>C145-G145+I145</f>
        <v>0</v>
      </c>
      <c r="P145" s="155">
        <f>'[3]реализация'!P66</f>
        <v>0</v>
      </c>
      <c r="Q145" s="88">
        <f>R145+U145+X145</f>
        <v>0</v>
      </c>
      <c r="R145" s="88">
        <f>SUM(S145:T145)</f>
        <v>0</v>
      </c>
      <c r="S145" s="148">
        <f>'[3]реализация'!S66</f>
        <v>0</v>
      </c>
      <c r="T145" s="148">
        <f>'[3]реализация'!T66</f>
        <v>0</v>
      </c>
      <c r="U145" s="94">
        <f>SUM(V145:W145)</f>
        <v>0</v>
      </c>
      <c r="V145" s="148">
        <f>'[3]реализация'!V66</f>
        <v>0</v>
      </c>
      <c r="W145" s="148">
        <f>'[3]реализация'!W66</f>
        <v>0</v>
      </c>
      <c r="X145" s="148">
        <f>'[3]реализация'!X66</f>
        <v>0</v>
      </c>
      <c r="Y145" s="148">
        <f>'[3]реализация'!Y66</f>
        <v>0</v>
      </c>
      <c r="Z145" s="148">
        <f>'[3]реализация'!Z66</f>
        <v>0</v>
      </c>
      <c r="AA145" s="154">
        <f>'[3]реализация'!AA66</f>
        <v>0</v>
      </c>
      <c r="AB145" s="95">
        <f>P145+Q145+Y145+Z145-AA145</f>
        <v>0</v>
      </c>
      <c r="AC145" s="80">
        <f t="shared" si="138"/>
        <v>0</v>
      </c>
    </row>
    <row r="146" spans="1:29" ht="11.25">
      <c r="A146" s="144" t="s">
        <v>125</v>
      </c>
      <c r="B146" s="91">
        <f>'[3]реализация'!B67</f>
        <v>0</v>
      </c>
      <c r="C146" s="91">
        <f>'[3]реализация'!C67</f>
        <v>0</v>
      </c>
      <c r="D146" s="87">
        <f>'[3]реализация'!D67</f>
        <v>0</v>
      </c>
      <c r="E146" s="87">
        <f>'[3]реализация'!E67</f>
        <v>0</v>
      </c>
      <c r="F146" s="91">
        <f>'[3]реализация'!F67</f>
        <v>0</v>
      </c>
      <c r="G146" s="91">
        <f>'[3]реализация'!G67</f>
        <v>0</v>
      </c>
      <c r="H146" s="87">
        <f aca="true" t="shared" si="139" ref="H146:H155">IF(E146=0,0,F146/E146*100)</f>
        <v>0</v>
      </c>
      <c r="I146" s="91">
        <f>'[3]реализация'!I67</f>
        <v>0</v>
      </c>
      <c r="J146" s="88">
        <f aca="true" t="shared" si="140" ref="J146:J155">F146-G146+I146</f>
        <v>0</v>
      </c>
      <c r="K146" s="84">
        <f aca="true" t="shared" si="141" ref="K146:K155">IF(E146=0,0,J146/E146*100)</f>
        <v>0</v>
      </c>
      <c r="L146" s="91">
        <f>'[3]реализация'!L67</f>
        <v>0</v>
      </c>
      <c r="M146" s="87">
        <f aca="true" t="shared" si="142" ref="M146:M155">B146+E146-F146-L146</f>
        <v>0</v>
      </c>
      <c r="N146" s="87">
        <f aca="true" t="shared" si="143" ref="N146:N155">M146-B146</f>
        <v>0</v>
      </c>
      <c r="O146" s="89">
        <f aca="true" t="shared" si="144" ref="O146:O155">C146-G146+I146</f>
        <v>0</v>
      </c>
      <c r="P146" s="155">
        <f>'[3]реализация'!P67</f>
        <v>0</v>
      </c>
      <c r="Q146" s="88">
        <f aca="true" t="shared" si="145" ref="Q146:Q152">R146+U146+X146</f>
        <v>0</v>
      </c>
      <c r="R146" s="88">
        <f aca="true" t="shared" si="146" ref="R146:R152">SUM(S146:T146)</f>
        <v>0</v>
      </c>
      <c r="S146" s="148">
        <f>'[3]реализация'!S67</f>
        <v>0</v>
      </c>
      <c r="T146" s="148">
        <f>'[3]реализация'!T67</f>
        <v>0</v>
      </c>
      <c r="U146" s="94">
        <f aca="true" t="shared" si="147" ref="U146:U152">SUM(V146:W146)</f>
        <v>0</v>
      </c>
      <c r="V146" s="148">
        <f>'[3]реализация'!V67</f>
        <v>0</v>
      </c>
      <c r="W146" s="148">
        <f>'[3]реализация'!W67</f>
        <v>0</v>
      </c>
      <c r="X146" s="148">
        <f>'[3]реализация'!X67</f>
        <v>0</v>
      </c>
      <c r="Y146" s="148">
        <f>'[3]реализация'!Y67</f>
        <v>0</v>
      </c>
      <c r="Z146" s="148">
        <f>'[3]реализация'!Z67</f>
        <v>0</v>
      </c>
      <c r="AA146" s="154">
        <f>'[3]реализация'!AA67</f>
        <v>0</v>
      </c>
      <c r="AB146" s="95">
        <f aca="true" t="shared" si="148" ref="AB146:AB152">P146+Q146+Y146+Z146-AA146</f>
        <v>0</v>
      </c>
      <c r="AC146" s="80">
        <f t="shared" si="138"/>
        <v>0</v>
      </c>
    </row>
    <row r="147" spans="1:29" ht="11.25">
      <c r="A147" s="144" t="s">
        <v>138</v>
      </c>
      <c r="B147" s="91">
        <f>'[3]реализация'!B68</f>
        <v>0</v>
      </c>
      <c r="C147" s="91">
        <f>'[3]реализация'!C68</f>
        <v>0</v>
      </c>
      <c r="D147" s="87">
        <f>'[3]реализация'!D68</f>
        <v>0</v>
      </c>
      <c r="E147" s="87">
        <f>'[3]реализация'!E68</f>
        <v>0</v>
      </c>
      <c r="F147" s="91">
        <f>'[3]реализация'!F68</f>
        <v>0</v>
      </c>
      <c r="G147" s="91">
        <f>'[3]реализация'!G68</f>
        <v>0</v>
      </c>
      <c r="H147" s="87">
        <f t="shared" si="139"/>
        <v>0</v>
      </c>
      <c r="I147" s="91">
        <f>'[3]реализация'!I68</f>
        <v>0</v>
      </c>
      <c r="J147" s="88">
        <f t="shared" si="140"/>
        <v>0</v>
      </c>
      <c r="K147" s="84">
        <f t="shared" si="141"/>
        <v>0</v>
      </c>
      <c r="L147" s="91">
        <f>'[3]реализация'!L68</f>
        <v>0</v>
      </c>
      <c r="M147" s="87">
        <f t="shared" si="142"/>
        <v>0</v>
      </c>
      <c r="N147" s="87">
        <f t="shared" si="143"/>
        <v>0</v>
      </c>
      <c r="O147" s="89">
        <f t="shared" si="144"/>
        <v>0</v>
      </c>
      <c r="P147" s="155">
        <f>'[3]реализация'!P68</f>
        <v>0</v>
      </c>
      <c r="Q147" s="88">
        <f t="shared" si="145"/>
        <v>0</v>
      </c>
      <c r="R147" s="88">
        <f t="shared" si="146"/>
        <v>0</v>
      </c>
      <c r="S147" s="148">
        <f>'[3]реализация'!S68</f>
        <v>0</v>
      </c>
      <c r="T147" s="148">
        <f>'[3]реализация'!T68</f>
        <v>0</v>
      </c>
      <c r="U147" s="94">
        <f t="shared" si="147"/>
        <v>0</v>
      </c>
      <c r="V147" s="148">
        <f>'[3]реализация'!V68</f>
        <v>0</v>
      </c>
      <c r="W147" s="148">
        <f>'[3]реализация'!W68</f>
        <v>0</v>
      </c>
      <c r="X147" s="148">
        <f>'[3]реализация'!X68</f>
        <v>0</v>
      </c>
      <c r="Y147" s="148">
        <f>'[3]реализация'!Y68</f>
        <v>0</v>
      </c>
      <c r="Z147" s="148">
        <f>'[3]реализация'!Z68</f>
        <v>0</v>
      </c>
      <c r="AA147" s="154">
        <f>'[3]реализация'!AA68</f>
        <v>0</v>
      </c>
      <c r="AB147" s="95">
        <f t="shared" si="148"/>
        <v>0</v>
      </c>
      <c r="AC147" s="80">
        <f t="shared" si="138"/>
        <v>0</v>
      </c>
    </row>
    <row r="148" spans="1:29" ht="11.25">
      <c r="A148" s="144" t="s">
        <v>139</v>
      </c>
      <c r="B148" s="91">
        <f>'[3]реализация'!B69</f>
        <v>0</v>
      </c>
      <c r="C148" s="91">
        <f>'[3]реализация'!C69</f>
        <v>0</v>
      </c>
      <c r="D148" s="87">
        <f>'[3]реализация'!D69</f>
        <v>0</v>
      </c>
      <c r="E148" s="87">
        <f>'[3]реализация'!E69</f>
        <v>0</v>
      </c>
      <c r="F148" s="91">
        <f>'[3]реализация'!F69</f>
        <v>0</v>
      </c>
      <c r="G148" s="91">
        <f>'[3]реализация'!G69</f>
        <v>0</v>
      </c>
      <c r="H148" s="87">
        <f t="shared" si="139"/>
        <v>0</v>
      </c>
      <c r="I148" s="91">
        <f>'[3]реализация'!I69</f>
        <v>0</v>
      </c>
      <c r="J148" s="88">
        <f t="shared" si="140"/>
        <v>0</v>
      </c>
      <c r="K148" s="84">
        <f t="shared" si="141"/>
        <v>0</v>
      </c>
      <c r="L148" s="91">
        <f>'[3]реализация'!L69</f>
        <v>0</v>
      </c>
      <c r="M148" s="87">
        <f t="shared" si="142"/>
        <v>0</v>
      </c>
      <c r="N148" s="87">
        <f t="shared" si="143"/>
        <v>0</v>
      </c>
      <c r="O148" s="89">
        <f t="shared" si="144"/>
        <v>0</v>
      </c>
      <c r="P148" s="155">
        <f>'[3]реализация'!P69</f>
        <v>0</v>
      </c>
      <c r="Q148" s="88">
        <f t="shared" si="145"/>
        <v>0</v>
      </c>
      <c r="R148" s="88">
        <f t="shared" si="146"/>
        <v>0</v>
      </c>
      <c r="S148" s="148">
        <f>'[3]реализация'!S69</f>
        <v>0</v>
      </c>
      <c r="T148" s="148">
        <f>'[3]реализация'!T69</f>
        <v>0</v>
      </c>
      <c r="U148" s="94">
        <f t="shared" si="147"/>
        <v>0</v>
      </c>
      <c r="V148" s="148">
        <f>'[3]реализация'!V69</f>
        <v>0</v>
      </c>
      <c r="W148" s="148">
        <f>'[3]реализация'!W69</f>
        <v>0</v>
      </c>
      <c r="X148" s="148">
        <f>'[3]реализация'!X69</f>
        <v>0</v>
      </c>
      <c r="Y148" s="148">
        <f>'[3]реализация'!Y69</f>
        <v>0</v>
      </c>
      <c r="Z148" s="148">
        <f>'[3]реализация'!Z69</f>
        <v>0</v>
      </c>
      <c r="AA148" s="154">
        <f>'[3]реализация'!AA69</f>
        <v>0</v>
      </c>
      <c r="AB148" s="95">
        <f t="shared" si="148"/>
        <v>0</v>
      </c>
      <c r="AC148" s="80">
        <f t="shared" si="138"/>
        <v>0</v>
      </c>
    </row>
    <row r="149" spans="1:29" ht="11.25">
      <c r="A149" s="144" t="s">
        <v>140</v>
      </c>
      <c r="B149" s="91">
        <f>'[3]реализация'!B70</f>
        <v>0</v>
      </c>
      <c r="C149" s="91">
        <f>'[3]реализация'!C70</f>
        <v>0</v>
      </c>
      <c r="D149" s="87">
        <f>'[3]реализация'!D70</f>
        <v>0</v>
      </c>
      <c r="E149" s="87">
        <f>'[3]реализация'!E70</f>
        <v>0</v>
      </c>
      <c r="F149" s="91">
        <f>'[3]реализация'!F70</f>
        <v>0</v>
      </c>
      <c r="G149" s="91">
        <f>'[3]реализация'!G70</f>
        <v>0</v>
      </c>
      <c r="H149" s="87">
        <f t="shared" si="139"/>
        <v>0</v>
      </c>
      <c r="I149" s="91">
        <f>'[3]реализация'!I70</f>
        <v>0</v>
      </c>
      <c r="J149" s="88">
        <f t="shared" si="140"/>
        <v>0</v>
      </c>
      <c r="K149" s="84">
        <f t="shared" si="141"/>
        <v>0</v>
      </c>
      <c r="L149" s="91">
        <f>'[3]реализация'!L70</f>
        <v>0</v>
      </c>
      <c r="M149" s="87">
        <f t="shared" si="142"/>
        <v>0</v>
      </c>
      <c r="N149" s="87">
        <f t="shared" si="143"/>
        <v>0</v>
      </c>
      <c r="O149" s="89">
        <f t="shared" si="144"/>
        <v>0</v>
      </c>
      <c r="P149" s="155">
        <f>'[3]реализация'!P70</f>
        <v>0</v>
      </c>
      <c r="Q149" s="88">
        <f t="shared" si="145"/>
        <v>0</v>
      </c>
      <c r="R149" s="88">
        <f t="shared" si="146"/>
        <v>0</v>
      </c>
      <c r="S149" s="148">
        <f>'[3]реализация'!S70</f>
        <v>0</v>
      </c>
      <c r="T149" s="148">
        <f>'[3]реализация'!T70</f>
        <v>0</v>
      </c>
      <c r="U149" s="94">
        <f t="shared" si="147"/>
        <v>0</v>
      </c>
      <c r="V149" s="148">
        <f>'[3]реализация'!V70</f>
        <v>0</v>
      </c>
      <c r="W149" s="148">
        <f>'[3]реализация'!W70</f>
        <v>0</v>
      </c>
      <c r="X149" s="148">
        <f>'[3]реализация'!X70</f>
        <v>0</v>
      </c>
      <c r="Y149" s="148">
        <f>'[3]реализация'!Y70</f>
        <v>0</v>
      </c>
      <c r="Z149" s="148">
        <f>'[3]реализация'!Z70</f>
        <v>0</v>
      </c>
      <c r="AA149" s="154">
        <f>'[3]реализация'!AA70</f>
        <v>0</v>
      </c>
      <c r="AB149" s="95">
        <f t="shared" si="148"/>
        <v>0</v>
      </c>
      <c r="AC149" s="80">
        <f t="shared" si="138"/>
        <v>0</v>
      </c>
    </row>
    <row r="150" spans="1:29" ht="11.25">
      <c r="A150" s="144" t="s">
        <v>141</v>
      </c>
      <c r="B150" s="91">
        <f>'[3]реализация'!B71</f>
        <v>0</v>
      </c>
      <c r="C150" s="91">
        <f>'[3]реализация'!C71</f>
        <v>0</v>
      </c>
      <c r="D150" s="87">
        <f>'[3]реализация'!D71</f>
        <v>0</v>
      </c>
      <c r="E150" s="87">
        <f>'[3]реализация'!E71</f>
        <v>0</v>
      </c>
      <c r="F150" s="91">
        <f>'[3]реализация'!F71</f>
        <v>0</v>
      </c>
      <c r="G150" s="91">
        <f>'[3]реализация'!G71</f>
        <v>0</v>
      </c>
      <c r="H150" s="87">
        <f t="shared" si="139"/>
        <v>0</v>
      </c>
      <c r="I150" s="91">
        <f>'[3]реализация'!I71</f>
        <v>0</v>
      </c>
      <c r="J150" s="88">
        <f t="shared" si="140"/>
        <v>0</v>
      </c>
      <c r="K150" s="84">
        <f t="shared" si="141"/>
        <v>0</v>
      </c>
      <c r="L150" s="91">
        <f>'[3]реализация'!L71</f>
        <v>0</v>
      </c>
      <c r="M150" s="87">
        <f t="shared" si="142"/>
        <v>0</v>
      </c>
      <c r="N150" s="87">
        <f t="shared" si="143"/>
        <v>0</v>
      </c>
      <c r="O150" s="89">
        <f t="shared" si="144"/>
        <v>0</v>
      </c>
      <c r="P150" s="155">
        <f>'[3]реализация'!P71</f>
        <v>0</v>
      </c>
      <c r="Q150" s="88">
        <f t="shared" si="145"/>
        <v>0</v>
      </c>
      <c r="R150" s="88">
        <f t="shared" si="146"/>
        <v>0</v>
      </c>
      <c r="S150" s="148">
        <f>'[3]реализация'!S71</f>
        <v>0</v>
      </c>
      <c r="T150" s="148">
        <f>'[3]реализация'!T71</f>
        <v>0</v>
      </c>
      <c r="U150" s="94">
        <f t="shared" si="147"/>
        <v>0</v>
      </c>
      <c r="V150" s="148">
        <f>'[3]реализация'!V71</f>
        <v>0</v>
      </c>
      <c r="W150" s="148">
        <f>'[3]реализация'!W71</f>
        <v>0</v>
      </c>
      <c r="X150" s="148">
        <f>'[3]реализация'!X71</f>
        <v>0</v>
      </c>
      <c r="Y150" s="148">
        <f>'[3]реализация'!Y71</f>
        <v>0</v>
      </c>
      <c r="Z150" s="148">
        <f>'[3]реализация'!Z71</f>
        <v>0</v>
      </c>
      <c r="AA150" s="154">
        <f>'[3]реализация'!AA71</f>
        <v>0</v>
      </c>
      <c r="AB150" s="95">
        <f t="shared" si="148"/>
        <v>0</v>
      </c>
      <c r="AC150" s="80">
        <f t="shared" si="138"/>
        <v>0</v>
      </c>
    </row>
    <row r="151" spans="1:29" ht="11.25">
      <c r="A151" s="144" t="s">
        <v>142</v>
      </c>
      <c r="B151" s="91">
        <f>'[3]реализация'!B72</f>
        <v>0</v>
      </c>
      <c r="C151" s="91">
        <f>'[3]реализация'!C72</f>
        <v>0</v>
      </c>
      <c r="D151" s="87">
        <f>'[3]реализация'!D72</f>
        <v>0</v>
      </c>
      <c r="E151" s="87">
        <f>'[3]реализация'!E72</f>
        <v>0</v>
      </c>
      <c r="F151" s="91">
        <f>'[3]реализация'!F72</f>
        <v>0</v>
      </c>
      <c r="G151" s="91">
        <f>'[3]реализация'!G72</f>
        <v>0</v>
      </c>
      <c r="H151" s="87">
        <f t="shared" si="139"/>
        <v>0</v>
      </c>
      <c r="I151" s="91">
        <f>'[3]реализация'!I72</f>
        <v>0</v>
      </c>
      <c r="J151" s="88">
        <f t="shared" si="140"/>
        <v>0</v>
      </c>
      <c r="K151" s="84">
        <f t="shared" si="141"/>
        <v>0</v>
      </c>
      <c r="L151" s="91">
        <f>'[3]реализация'!L72</f>
        <v>0</v>
      </c>
      <c r="M151" s="87">
        <f t="shared" si="142"/>
        <v>0</v>
      </c>
      <c r="N151" s="87">
        <f t="shared" si="143"/>
        <v>0</v>
      </c>
      <c r="O151" s="89">
        <f t="shared" si="144"/>
        <v>0</v>
      </c>
      <c r="P151" s="155">
        <f>'[3]реализация'!P72</f>
        <v>0</v>
      </c>
      <c r="Q151" s="88">
        <f t="shared" si="145"/>
        <v>0</v>
      </c>
      <c r="R151" s="88">
        <f t="shared" si="146"/>
        <v>0</v>
      </c>
      <c r="S151" s="148">
        <f>'[3]реализация'!S72</f>
        <v>0</v>
      </c>
      <c r="T151" s="148">
        <f>'[3]реализация'!T72</f>
        <v>0</v>
      </c>
      <c r="U151" s="94">
        <f t="shared" si="147"/>
        <v>0</v>
      </c>
      <c r="V151" s="148">
        <f>'[3]реализация'!V72</f>
        <v>0</v>
      </c>
      <c r="W151" s="148">
        <f>'[3]реализация'!W72</f>
        <v>0</v>
      </c>
      <c r="X151" s="148">
        <f>'[3]реализация'!X72</f>
        <v>0</v>
      </c>
      <c r="Y151" s="148">
        <f>'[3]реализация'!Y72</f>
        <v>0</v>
      </c>
      <c r="Z151" s="148">
        <f>'[3]реализация'!Z72</f>
        <v>0</v>
      </c>
      <c r="AA151" s="154">
        <f>'[3]реализация'!AA72</f>
        <v>0</v>
      </c>
      <c r="AB151" s="95">
        <f t="shared" si="148"/>
        <v>0</v>
      </c>
      <c r="AC151" s="80">
        <f t="shared" si="138"/>
        <v>0</v>
      </c>
    </row>
    <row r="152" spans="1:29" ht="11.25">
      <c r="A152" s="144" t="s">
        <v>143</v>
      </c>
      <c r="B152" s="91">
        <f>'[3]реализация'!B73</f>
        <v>0</v>
      </c>
      <c r="C152" s="91">
        <f>'[3]реализация'!C73</f>
        <v>0</v>
      </c>
      <c r="D152" s="87">
        <f>'[3]реализация'!D73</f>
        <v>0</v>
      </c>
      <c r="E152" s="87">
        <f>'[3]реализация'!E73</f>
        <v>0</v>
      </c>
      <c r="F152" s="91">
        <f>'[3]реализация'!F73</f>
        <v>0</v>
      </c>
      <c r="G152" s="91">
        <f>'[3]реализация'!G73</f>
        <v>0</v>
      </c>
      <c r="H152" s="87">
        <f t="shared" si="139"/>
        <v>0</v>
      </c>
      <c r="I152" s="91">
        <f>'[3]реализация'!I73</f>
        <v>0</v>
      </c>
      <c r="J152" s="88">
        <f t="shared" si="140"/>
        <v>0</v>
      </c>
      <c r="K152" s="84">
        <f t="shared" si="141"/>
        <v>0</v>
      </c>
      <c r="L152" s="91">
        <f>'[3]реализация'!L73</f>
        <v>0</v>
      </c>
      <c r="M152" s="87">
        <f t="shared" si="142"/>
        <v>0</v>
      </c>
      <c r="N152" s="87">
        <f t="shared" si="143"/>
        <v>0</v>
      </c>
      <c r="O152" s="89">
        <f t="shared" si="144"/>
        <v>0</v>
      </c>
      <c r="P152" s="155">
        <f>'[3]реализация'!P73</f>
        <v>0</v>
      </c>
      <c r="Q152" s="88">
        <f t="shared" si="145"/>
        <v>0</v>
      </c>
      <c r="R152" s="88">
        <f t="shared" si="146"/>
        <v>0</v>
      </c>
      <c r="S152" s="148">
        <f>'[3]реализация'!S73</f>
        <v>0</v>
      </c>
      <c r="T152" s="148">
        <f>'[3]реализация'!T73</f>
        <v>0</v>
      </c>
      <c r="U152" s="94">
        <f t="shared" si="147"/>
        <v>0</v>
      </c>
      <c r="V152" s="148">
        <f>'[3]реализация'!V73</f>
        <v>0</v>
      </c>
      <c r="W152" s="148">
        <f>'[3]реализация'!W73</f>
        <v>0</v>
      </c>
      <c r="X152" s="148">
        <f>'[3]реализация'!X73</f>
        <v>0</v>
      </c>
      <c r="Y152" s="148">
        <f>'[3]реализация'!Y73</f>
        <v>0</v>
      </c>
      <c r="Z152" s="148">
        <f>'[3]реализация'!Z73</f>
        <v>0</v>
      </c>
      <c r="AA152" s="154">
        <f>'[3]реализация'!AA73</f>
        <v>0</v>
      </c>
      <c r="AB152" s="95">
        <f t="shared" si="148"/>
        <v>0</v>
      </c>
      <c r="AC152" s="80">
        <f t="shared" si="138"/>
        <v>0</v>
      </c>
    </row>
    <row r="153" spans="1:29" ht="11.25">
      <c r="A153" s="144" t="s">
        <v>126</v>
      </c>
      <c r="B153" s="91">
        <f>'[3]реализация'!B74</f>
        <v>0</v>
      </c>
      <c r="C153" s="91">
        <f>'[3]реализация'!C74</f>
        <v>0</v>
      </c>
      <c r="D153" s="87">
        <f>'[3]реализация'!D74</f>
        <v>0</v>
      </c>
      <c r="E153" s="87">
        <f>'[3]реализация'!E74</f>
        <v>0</v>
      </c>
      <c r="F153" s="91">
        <f>'[3]реализация'!F74</f>
        <v>0</v>
      </c>
      <c r="G153" s="91">
        <f>'[3]реализация'!G74</f>
        <v>0</v>
      </c>
      <c r="H153" s="87">
        <f t="shared" si="139"/>
        <v>0</v>
      </c>
      <c r="I153" s="91">
        <f>'[3]реализация'!I74</f>
        <v>0</v>
      </c>
      <c r="J153" s="88">
        <f t="shared" si="140"/>
        <v>0</v>
      </c>
      <c r="K153" s="84">
        <f t="shared" si="141"/>
        <v>0</v>
      </c>
      <c r="L153" s="91">
        <f>'[3]реализация'!L74</f>
        <v>0</v>
      </c>
      <c r="M153" s="87">
        <f t="shared" si="142"/>
        <v>0</v>
      </c>
      <c r="N153" s="87">
        <f t="shared" si="143"/>
        <v>0</v>
      </c>
      <c r="O153" s="89">
        <f t="shared" si="144"/>
        <v>0</v>
      </c>
      <c r="P153" s="155">
        <f>'[3]реализация'!P74</f>
        <v>0</v>
      </c>
      <c r="Q153" s="88">
        <f>R153+U153+X153</f>
        <v>0</v>
      </c>
      <c r="R153" s="88">
        <f>SUM(S153:T153)</f>
        <v>0</v>
      </c>
      <c r="S153" s="148">
        <f>'[3]реализация'!S74</f>
        <v>0</v>
      </c>
      <c r="T153" s="148">
        <f>'[3]реализация'!T74</f>
        <v>0</v>
      </c>
      <c r="U153" s="94">
        <f>SUM(V153:W153)</f>
        <v>0</v>
      </c>
      <c r="V153" s="148">
        <f>'[3]реализация'!V74</f>
        <v>0</v>
      </c>
      <c r="W153" s="148">
        <f>'[3]реализация'!W74</f>
        <v>0</v>
      </c>
      <c r="X153" s="148">
        <f>'[3]реализация'!X74</f>
        <v>0</v>
      </c>
      <c r="Y153" s="148">
        <f>'[3]реализация'!Y74</f>
        <v>0</v>
      </c>
      <c r="Z153" s="148">
        <f>'[3]реализация'!Z74</f>
        <v>0</v>
      </c>
      <c r="AA153" s="154">
        <f>'[3]реализация'!AA74</f>
        <v>0</v>
      </c>
      <c r="AB153" s="95">
        <f>P153+Q153+Y153+Z153-AA153</f>
        <v>0</v>
      </c>
      <c r="AC153" s="80">
        <f t="shared" si="138"/>
        <v>0</v>
      </c>
    </row>
    <row r="154" spans="1:29" ht="11.25">
      <c r="A154" s="144" t="s">
        <v>144</v>
      </c>
      <c r="B154" s="91">
        <f>'[3]реализация'!B75</f>
        <v>0</v>
      </c>
      <c r="C154" s="91">
        <f>'[3]реализация'!C75</f>
        <v>0</v>
      </c>
      <c r="D154" s="87">
        <f>'[3]реализация'!D75</f>
        <v>0</v>
      </c>
      <c r="E154" s="87">
        <f>'[3]реализация'!E75</f>
        <v>0</v>
      </c>
      <c r="F154" s="91">
        <f>'[3]реализация'!F75</f>
        <v>0</v>
      </c>
      <c r="G154" s="91">
        <f>'[3]реализация'!G75</f>
        <v>0</v>
      </c>
      <c r="H154" s="87">
        <f t="shared" si="139"/>
        <v>0</v>
      </c>
      <c r="I154" s="91">
        <f>'[3]реализация'!I75</f>
        <v>0</v>
      </c>
      <c r="J154" s="88">
        <f t="shared" si="140"/>
        <v>0</v>
      </c>
      <c r="K154" s="84">
        <f t="shared" si="141"/>
        <v>0</v>
      </c>
      <c r="L154" s="91">
        <f>'[3]реализация'!L75</f>
        <v>0</v>
      </c>
      <c r="M154" s="87">
        <f t="shared" si="142"/>
        <v>0</v>
      </c>
      <c r="N154" s="87">
        <f t="shared" si="143"/>
        <v>0</v>
      </c>
      <c r="O154" s="89">
        <f t="shared" si="144"/>
        <v>0</v>
      </c>
      <c r="P154" s="155">
        <f>'[3]реализация'!P75</f>
        <v>0</v>
      </c>
      <c r="Q154" s="88">
        <f>R154+U154+X154</f>
        <v>0</v>
      </c>
      <c r="R154" s="88">
        <f>SUM(S154:T154)</f>
        <v>0</v>
      </c>
      <c r="S154" s="148">
        <f>'[3]реализация'!S75</f>
        <v>0</v>
      </c>
      <c r="T154" s="148">
        <f>'[3]реализация'!T75</f>
        <v>0</v>
      </c>
      <c r="U154" s="94">
        <f>SUM(V154:W154)</f>
        <v>0</v>
      </c>
      <c r="V154" s="148">
        <f>'[3]реализация'!V75</f>
        <v>0</v>
      </c>
      <c r="W154" s="148">
        <f>'[3]реализация'!W75</f>
        <v>0</v>
      </c>
      <c r="X154" s="148">
        <f>'[3]реализация'!X75</f>
        <v>0</v>
      </c>
      <c r="Y154" s="148">
        <f>'[3]реализация'!Y75</f>
        <v>0</v>
      </c>
      <c r="Z154" s="148">
        <f>'[3]реализация'!Z75</f>
        <v>0</v>
      </c>
      <c r="AA154" s="154">
        <f>'[3]реализация'!AA75</f>
        <v>0</v>
      </c>
      <c r="AB154" s="95">
        <f>P154+Q154+Y154+Z154-AA154</f>
        <v>0</v>
      </c>
      <c r="AC154" s="80">
        <f t="shared" si="138"/>
        <v>0</v>
      </c>
    </row>
    <row r="155" spans="1:29" ht="11.25">
      <c r="A155" s="144"/>
      <c r="B155" s="91">
        <f>'[3]реализация'!B76</f>
        <v>0</v>
      </c>
      <c r="C155" s="91">
        <f>'[3]реализация'!C76</f>
        <v>0</v>
      </c>
      <c r="D155" s="87">
        <f>'[3]реализация'!D76</f>
        <v>0</v>
      </c>
      <c r="E155" s="87">
        <f>'[3]реализация'!E76</f>
        <v>0</v>
      </c>
      <c r="F155" s="91">
        <f>'[3]реализация'!F76</f>
        <v>0</v>
      </c>
      <c r="G155" s="91">
        <f>'[3]реализация'!G76</f>
        <v>0</v>
      </c>
      <c r="H155" s="87">
        <f t="shared" si="139"/>
        <v>0</v>
      </c>
      <c r="I155" s="91">
        <f>'[3]реализация'!I76</f>
        <v>0</v>
      </c>
      <c r="J155" s="88">
        <f t="shared" si="140"/>
        <v>0</v>
      </c>
      <c r="K155" s="84">
        <f t="shared" si="141"/>
        <v>0</v>
      </c>
      <c r="L155" s="91">
        <f>'[3]реализация'!L76</f>
        <v>0</v>
      </c>
      <c r="M155" s="87">
        <f t="shared" si="142"/>
        <v>0</v>
      </c>
      <c r="N155" s="87">
        <f t="shared" si="143"/>
        <v>0</v>
      </c>
      <c r="O155" s="89">
        <f t="shared" si="144"/>
        <v>0</v>
      </c>
      <c r="P155" s="155">
        <f>'[3]реализация'!P76</f>
        <v>0</v>
      </c>
      <c r="Q155" s="88">
        <f>R155+U155+X155</f>
        <v>0</v>
      </c>
      <c r="R155" s="88">
        <f>SUM(S155:T155)</f>
        <v>0</v>
      </c>
      <c r="S155" s="148">
        <f>'[3]реализация'!S76</f>
        <v>0</v>
      </c>
      <c r="T155" s="148">
        <f>'[3]реализация'!T76</f>
        <v>0</v>
      </c>
      <c r="U155" s="94">
        <f>SUM(V155:W155)</f>
        <v>0</v>
      </c>
      <c r="V155" s="148">
        <f>'[3]реализация'!V76</f>
        <v>0</v>
      </c>
      <c r="W155" s="148">
        <f>'[3]реализация'!W76</f>
        <v>0</v>
      </c>
      <c r="X155" s="148">
        <f>'[3]реализация'!X76</f>
        <v>0</v>
      </c>
      <c r="Y155" s="148">
        <f>'[3]реализация'!Y76</f>
        <v>0</v>
      </c>
      <c r="Z155" s="148">
        <f>'[3]реализация'!Z76</f>
        <v>0</v>
      </c>
      <c r="AA155" s="154">
        <f>'[3]реализация'!AA76</f>
        <v>0</v>
      </c>
      <c r="AB155" s="95">
        <f>P155+Q155+Y155+Z155-AA155</f>
        <v>0</v>
      </c>
      <c r="AC155" s="80">
        <f t="shared" si="138"/>
        <v>0</v>
      </c>
    </row>
    <row r="156" spans="1:29" ht="11.25">
      <c r="A156" s="144" t="s">
        <v>145</v>
      </c>
      <c r="B156" s="87">
        <f>B158</f>
        <v>0</v>
      </c>
      <c r="C156" s="87">
        <f>C158</f>
        <v>0</v>
      </c>
      <c r="D156" s="87">
        <f aca="true" t="shared" si="149" ref="D156:AB156">D158</f>
        <v>0</v>
      </c>
      <c r="E156" s="87">
        <f t="shared" si="149"/>
        <v>0</v>
      </c>
      <c r="F156" s="87">
        <f t="shared" si="149"/>
        <v>0</v>
      </c>
      <c r="G156" s="87">
        <f t="shared" si="149"/>
        <v>0</v>
      </c>
      <c r="H156" s="87">
        <f t="shared" si="149"/>
        <v>0</v>
      </c>
      <c r="I156" s="88">
        <f t="shared" si="149"/>
        <v>0</v>
      </c>
      <c r="J156" s="88">
        <f t="shared" si="149"/>
        <v>0</v>
      </c>
      <c r="K156" s="87">
        <f t="shared" si="149"/>
        <v>0</v>
      </c>
      <c r="L156" s="87">
        <f t="shared" si="149"/>
        <v>0</v>
      </c>
      <c r="M156" s="87">
        <f t="shared" si="149"/>
        <v>0</v>
      </c>
      <c r="N156" s="87">
        <f t="shared" si="149"/>
        <v>0</v>
      </c>
      <c r="O156" s="89">
        <f t="shared" si="149"/>
        <v>0</v>
      </c>
      <c r="P156" s="90">
        <f t="shared" si="149"/>
        <v>0</v>
      </c>
      <c r="Q156" s="87">
        <f t="shared" si="149"/>
        <v>0</v>
      </c>
      <c r="R156" s="87">
        <f t="shared" si="149"/>
        <v>0</v>
      </c>
      <c r="S156" s="87">
        <f t="shared" si="149"/>
        <v>0</v>
      </c>
      <c r="T156" s="87">
        <f t="shared" si="149"/>
        <v>0</v>
      </c>
      <c r="U156" s="87">
        <f t="shared" si="149"/>
        <v>0</v>
      </c>
      <c r="V156" s="87">
        <f t="shared" si="149"/>
        <v>0</v>
      </c>
      <c r="W156" s="87">
        <f t="shared" si="149"/>
        <v>0</v>
      </c>
      <c r="X156" s="87">
        <f t="shared" si="149"/>
        <v>0</v>
      </c>
      <c r="Y156" s="87">
        <f t="shared" si="149"/>
        <v>0</v>
      </c>
      <c r="Z156" s="87">
        <f t="shared" si="149"/>
        <v>0</v>
      </c>
      <c r="AA156" s="87">
        <f t="shared" si="149"/>
        <v>0</v>
      </c>
      <c r="AB156" s="89">
        <f t="shared" si="149"/>
        <v>0</v>
      </c>
      <c r="AC156" s="80">
        <f t="shared" si="138"/>
        <v>0</v>
      </c>
    </row>
    <row r="157" spans="1:29" ht="11.25">
      <c r="A157" s="144" t="s">
        <v>136</v>
      </c>
      <c r="B157" s="145"/>
      <c r="C157" s="145"/>
      <c r="D157" s="145"/>
      <c r="E157" s="145"/>
      <c r="F157" s="87"/>
      <c r="G157" s="87"/>
      <c r="H157" s="87"/>
      <c r="I157" s="146"/>
      <c r="J157" s="88"/>
      <c r="K157" s="84"/>
      <c r="L157" s="87"/>
      <c r="M157" s="87"/>
      <c r="N157" s="87"/>
      <c r="O157" s="89"/>
      <c r="P157" s="90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9"/>
      <c r="AC157" s="80">
        <f t="shared" si="138"/>
        <v>0</v>
      </c>
    </row>
    <row r="158" spans="1:29" ht="11.25">
      <c r="A158" s="144" t="s">
        <v>124</v>
      </c>
      <c r="B158" s="91">
        <f>'[3]реализация'!B79</f>
        <v>0</v>
      </c>
      <c r="C158" s="91">
        <f>'[3]реализация'!C79</f>
        <v>0</v>
      </c>
      <c r="D158" s="84">
        <f>'[3]реализация'!D79</f>
        <v>0</v>
      </c>
      <c r="E158" s="84">
        <f>'[3]реализация'!E79</f>
        <v>0</v>
      </c>
      <c r="F158" s="147">
        <f>'[3]реализация'!F79</f>
        <v>0</v>
      </c>
      <c r="G158" s="147">
        <f>'[3]реализация'!G79</f>
        <v>0</v>
      </c>
      <c r="H158" s="87">
        <f>IF(E158=0,0,F158/E158*100)</f>
        <v>0</v>
      </c>
      <c r="I158" s="148">
        <f>'[3]реализация'!I79</f>
        <v>0</v>
      </c>
      <c r="J158" s="88">
        <f>F158-G158+I158</f>
        <v>0</v>
      </c>
      <c r="K158" s="84">
        <f>IF(E158=0,0,J158/E158*100)</f>
        <v>0</v>
      </c>
      <c r="L158" s="147">
        <f>'[3]реализация'!L79</f>
        <v>0</v>
      </c>
      <c r="M158" s="87">
        <f>B158+E158-F158-L158</f>
        <v>0</v>
      </c>
      <c r="N158" s="87">
        <f>M158-B158</f>
        <v>0</v>
      </c>
      <c r="O158" s="89">
        <f>C158-G158+I158</f>
        <v>0</v>
      </c>
      <c r="P158" s="160">
        <f>'[3]реализация'!P79</f>
        <v>0</v>
      </c>
      <c r="Q158" s="88">
        <f>R158+U158+X158</f>
        <v>0</v>
      </c>
      <c r="R158" s="88">
        <f>SUM(S158:T158)</f>
        <v>0</v>
      </c>
      <c r="S158" s="148">
        <f>'[3]реализация'!S79</f>
        <v>0</v>
      </c>
      <c r="T158" s="148">
        <f>'[3]реализация'!T79</f>
        <v>0</v>
      </c>
      <c r="U158" s="94">
        <f>SUM(V158:W158)</f>
        <v>0</v>
      </c>
      <c r="V158" s="148">
        <f>'[3]реализация'!V79</f>
        <v>0</v>
      </c>
      <c r="W158" s="148">
        <f>'[3]реализация'!W79</f>
        <v>0</v>
      </c>
      <c r="X158" s="148">
        <f>'[3]реализация'!X79</f>
        <v>0</v>
      </c>
      <c r="Y158" s="148">
        <f>'[3]реализация'!Y79</f>
        <v>0</v>
      </c>
      <c r="Z158" s="148">
        <f>'[3]реализация'!Z79</f>
        <v>0</v>
      </c>
      <c r="AA158" s="154">
        <f>'[3]реализация'!AA79</f>
        <v>0</v>
      </c>
      <c r="AB158" s="95">
        <f>P158+Q158+Y158+Z158-AA158</f>
        <v>0</v>
      </c>
      <c r="AC158" s="80">
        <f t="shared" si="138"/>
        <v>0</v>
      </c>
    </row>
    <row r="159" spans="1:29" ht="11.25">
      <c r="A159" s="144"/>
      <c r="B159" s="84"/>
      <c r="C159" s="84"/>
      <c r="D159" s="84"/>
      <c r="E159" s="84"/>
      <c r="F159" s="84"/>
      <c r="G159" s="84"/>
      <c r="H159" s="84"/>
      <c r="I159" s="94"/>
      <c r="J159" s="94"/>
      <c r="K159" s="84"/>
      <c r="L159" s="84"/>
      <c r="M159" s="84"/>
      <c r="N159" s="84"/>
      <c r="O159" s="149"/>
      <c r="P159" s="150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149"/>
      <c r="AC159" s="80">
        <f t="shared" si="138"/>
        <v>0</v>
      </c>
    </row>
    <row r="160" spans="1:29" ht="11.25">
      <c r="A160" s="144"/>
      <c r="B160" s="84"/>
      <c r="C160" s="84"/>
      <c r="D160" s="84"/>
      <c r="E160" s="84"/>
      <c r="F160" s="84"/>
      <c r="G160" s="84"/>
      <c r="H160" s="87"/>
      <c r="I160" s="94"/>
      <c r="J160" s="94"/>
      <c r="K160" s="84"/>
      <c r="L160" s="84"/>
      <c r="M160" s="87"/>
      <c r="N160" s="87"/>
      <c r="O160" s="89"/>
      <c r="P160" s="150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149"/>
      <c r="AC160" s="80">
        <f t="shared" si="138"/>
        <v>0</v>
      </c>
    </row>
    <row r="161" spans="1:29" ht="12" thickBot="1">
      <c r="A161" s="151"/>
      <c r="B161" s="124"/>
      <c r="C161" s="124"/>
      <c r="D161" s="124"/>
      <c r="E161" s="124"/>
      <c r="F161" s="124"/>
      <c r="G161" s="124"/>
      <c r="H161" s="121"/>
      <c r="I161" s="126"/>
      <c r="J161" s="123"/>
      <c r="K161" s="124"/>
      <c r="L161" s="124"/>
      <c r="M161" s="121"/>
      <c r="N161" s="121"/>
      <c r="O161" s="125"/>
      <c r="P161" s="152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53"/>
      <c r="AC161" s="128">
        <f t="shared" si="138"/>
        <v>0</v>
      </c>
    </row>
    <row r="164" spans="1:6" ht="16.5" thickBot="1">
      <c r="A164" s="51" t="s">
        <v>147</v>
      </c>
      <c r="B164" s="51" t="s">
        <v>57</v>
      </c>
      <c r="F164" s="53" t="str">
        <f>F85</f>
        <v>за март 2010г.</v>
      </c>
    </row>
    <row r="165" spans="1:29" ht="15.75" customHeight="1">
      <c r="A165" s="198" t="s">
        <v>58</v>
      </c>
      <c r="B165" s="54" t="s">
        <v>59</v>
      </c>
      <c r="C165" s="55" t="s">
        <v>60</v>
      </c>
      <c r="D165" s="201" t="s">
        <v>61</v>
      </c>
      <c r="E165" s="201"/>
      <c r="F165" s="203" t="s">
        <v>62</v>
      </c>
      <c r="G165" s="189" t="s">
        <v>63</v>
      </c>
      <c r="H165" s="189" t="s">
        <v>64</v>
      </c>
      <c r="I165" s="189" t="s">
        <v>65</v>
      </c>
      <c r="J165" s="194" t="s">
        <v>66</v>
      </c>
      <c r="K165" s="196" t="s">
        <v>67</v>
      </c>
      <c r="L165" s="196" t="s">
        <v>68</v>
      </c>
      <c r="M165" s="56" t="s">
        <v>59</v>
      </c>
      <c r="N165" s="196" t="s">
        <v>69</v>
      </c>
      <c r="O165" s="57" t="s">
        <v>60</v>
      </c>
      <c r="P165" s="205" t="s">
        <v>70</v>
      </c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7"/>
      <c r="AC165" s="191" t="s">
        <v>71</v>
      </c>
    </row>
    <row r="166" spans="1:29" ht="33.75">
      <c r="A166" s="199"/>
      <c r="B166" s="58" t="str">
        <f>B87</f>
        <v>на 01.03.2010г.</v>
      </c>
      <c r="C166" s="58" t="str">
        <f>B166</f>
        <v>на 01.03.2010г.</v>
      </c>
      <c r="D166" s="202"/>
      <c r="E166" s="202"/>
      <c r="F166" s="204"/>
      <c r="G166" s="190"/>
      <c r="H166" s="190"/>
      <c r="I166" s="190"/>
      <c r="J166" s="195"/>
      <c r="K166" s="197"/>
      <c r="L166" s="197"/>
      <c r="M166" s="58" t="str">
        <f>M87</f>
        <v>на 01.04.2010г.</v>
      </c>
      <c r="N166" s="197"/>
      <c r="O166" s="59" t="str">
        <f>M166</f>
        <v>на 01.04.2010г.</v>
      </c>
      <c r="P166" s="60" t="s">
        <v>72</v>
      </c>
      <c r="Q166" s="61" t="s">
        <v>73</v>
      </c>
      <c r="R166" s="61" t="s">
        <v>74</v>
      </c>
      <c r="S166" s="61" t="s">
        <v>75</v>
      </c>
      <c r="T166" s="61" t="s">
        <v>76</v>
      </c>
      <c r="U166" s="61" t="s">
        <v>77</v>
      </c>
      <c r="V166" s="61" t="s">
        <v>78</v>
      </c>
      <c r="W166" s="61" t="s">
        <v>79</v>
      </c>
      <c r="X166" s="61" t="s">
        <v>80</v>
      </c>
      <c r="Y166" s="61" t="s">
        <v>81</v>
      </c>
      <c r="Z166" s="61" t="s">
        <v>82</v>
      </c>
      <c r="AA166" s="62" t="s">
        <v>68</v>
      </c>
      <c r="AB166" s="63" t="s">
        <v>83</v>
      </c>
      <c r="AC166" s="192"/>
    </row>
    <row r="167" spans="1:29" ht="23.25" thickBot="1">
      <c r="A167" s="200"/>
      <c r="B167" s="64" t="s">
        <v>84</v>
      </c>
      <c r="C167" s="65" t="str">
        <f>B167</f>
        <v>тыс.руб с НДС</v>
      </c>
      <c r="D167" s="65" t="s">
        <v>85</v>
      </c>
      <c r="E167" s="65" t="str">
        <f>C167</f>
        <v>тыс.руб с НДС</v>
      </c>
      <c r="F167" s="65" t="str">
        <f>E167</f>
        <v>тыс.руб с НДС</v>
      </c>
      <c r="G167" s="65" t="str">
        <f>F167</f>
        <v>тыс.руб с НДС</v>
      </c>
      <c r="H167" s="65" t="s">
        <v>86</v>
      </c>
      <c r="I167" s="65" t="s">
        <v>84</v>
      </c>
      <c r="J167" s="65" t="str">
        <f>F167</f>
        <v>тыс.руб с НДС</v>
      </c>
      <c r="K167" s="65" t="s">
        <v>86</v>
      </c>
      <c r="L167" s="66" t="s">
        <v>84</v>
      </c>
      <c r="M167" s="65" t="str">
        <f>F167</f>
        <v>тыс.руб с НДС</v>
      </c>
      <c r="N167" s="65" t="s">
        <v>84</v>
      </c>
      <c r="O167" s="67" t="str">
        <f>F167</f>
        <v>тыс.руб с НДС</v>
      </c>
      <c r="P167" s="68" t="s">
        <v>84</v>
      </c>
      <c r="Q167" s="65" t="s">
        <v>84</v>
      </c>
      <c r="R167" s="65" t="s">
        <v>84</v>
      </c>
      <c r="S167" s="65" t="s">
        <v>84</v>
      </c>
      <c r="T167" s="65" t="s">
        <v>84</v>
      </c>
      <c r="U167" s="65" t="s">
        <v>84</v>
      </c>
      <c r="V167" s="65" t="s">
        <v>84</v>
      </c>
      <c r="W167" s="65" t="s">
        <v>84</v>
      </c>
      <c r="X167" s="65" t="s">
        <v>84</v>
      </c>
      <c r="Y167" s="65" t="s">
        <v>84</v>
      </c>
      <c r="Z167" s="65" t="s">
        <v>84</v>
      </c>
      <c r="AA167" s="65" t="s">
        <v>84</v>
      </c>
      <c r="AB167" s="67" t="s">
        <v>84</v>
      </c>
      <c r="AC167" s="193"/>
    </row>
    <row r="168" spans="1:29" ht="11.25">
      <c r="A168" s="69" t="s">
        <v>87</v>
      </c>
      <c r="B168" s="70">
        <f aca="true" t="shared" si="150" ref="B168:G168">B170+B186+B187+B193+B194+B195+B196</f>
        <v>19190</v>
      </c>
      <c r="C168" s="70">
        <f t="shared" si="150"/>
        <v>6719</v>
      </c>
      <c r="D168" s="70">
        <f t="shared" si="150"/>
        <v>15030.246</v>
      </c>
      <c r="E168" s="70">
        <f t="shared" si="150"/>
        <v>45071.991539999995</v>
      </c>
      <c r="F168" s="70">
        <f t="shared" si="150"/>
        <v>48572</v>
      </c>
      <c r="G168" s="70">
        <f t="shared" si="150"/>
        <v>5280</v>
      </c>
      <c r="H168" s="70">
        <f aca="true" t="shared" si="151" ref="H168:H200">IF(E168=0,0,F168/E168*100)</f>
        <v>107.76537344016373</v>
      </c>
      <c r="I168" s="71">
        <f>I170+I186+I187+I193+I194+I195+I196</f>
        <v>6232</v>
      </c>
      <c r="J168" s="71">
        <f>J170+J186+J187+J193+J194+J195+J196</f>
        <v>49524</v>
      </c>
      <c r="K168" s="72">
        <f aca="true" t="shared" si="152" ref="K168:K200">IF(E168=0,0,J168/E168*100)</f>
        <v>109.877549910456</v>
      </c>
      <c r="L168" s="70">
        <f>L170+L186+L187+L193+L194+L195+L196</f>
        <v>0</v>
      </c>
      <c r="M168" s="70">
        <f>M170+M186+M187+M193+M194+M195+M196</f>
        <v>15689.991539999994</v>
      </c>
      <c r="N168" s="70">
        <f>N170+N186+N187+N193+N194+N195+N196</f>
        <v>-3500.0084600000064</v>
      </c>
      <c r="O168" s="73">
        <f>O170+O186+O187+O193+O194+O195+O196</f>
        <v>7671</v>
      </c>
      <c r="P168" s="74">
        <f aca="true" t="shared" si="153" ref="P168:AB168">P170+P186+P187+P193+P194+P195+P196</f>
        <v>13436</v>
      </c>
      <c r="Q168" s="75">
        <f t="shared" si="153"/>
        <v>2254</v>
      </c>
      <c r="R168" s="75">
        <f t="shared" si="153"/>
        <v>0</v>
      </c>
      <c r="S168" s="75">
        <f t="shared" si="153"/>
        <v>0</v>
      </c>
      <c r="T168" s="75">
        <f t="shared" si="153"/>
        <v>0</v>
      </c>
      <c r="U168" s="75">
        <f t="shared" si="153"/>
        <v>1</v>
      </c>
      <c r="V168" s="75">
        <f t="shared" si="153"/>
        <v>0</v>
      </c>
      <c r="W168" s="75">
        <f t="shared" si="153"/>
        <v>1</v>
      </c>
      <c r="X168" s="75">
        <f t="shared" si="153"/>
        <v>2253</v>
      </c>
      <c r="Y168" s="75">
        <f t="shared" si="153"/>
        <v>0</v>
      </c>
      <c r="Z168" s="75">
        <f t="shared" si="153"/>
        <v>0</v>
      </c>
      <c r="AA168" s="75">
        <f t="shared" si="153"/>
        <v>0</v>
      </c>
      <c r="AB168" s="76">
        <f t="shared" si="153"/>
        <v>15690</v>
      </c>
      <c r="AC168" s="77">
        <f>AB168-M168</f>
        <v>0.008460000006380142</v>
      </c>
    </row>
    <row r="169" spans="1:29" ht="21.75">
      <c r="A169" s="78" t="s">
        <v>88</v>
      </c>
      <c r="B169" s="70">
        <f aca="true" t="shared" si="154" ref="B169:G169">B168-B201</f>
        <v>19190</v>
      </c>
      <c r="C169" s="70">
        <f t="shared" si="154"/>
        <v>6719</v>
      </c>
      <c r="D169" s="70">
        <f t="shared" si="154"/>
        <v>15030.246</v>
      </c>
      <c r="E169" s="70">
        <f t="shared" si="154"/>
        <v>45071.991539999995</v>
      </c>
      <c r="F169" s="70">
        <f t="shared" si="154"/>
        <v>48572</v>
      </c>
      <c r="G169" s="70">
        <f t="shared" si="154"/>
        <v>5280</v>
      </c>
      <c r="H169" s="70">
        <f t="shared" si="151"/>
        <v>107.76537344016373</v>
      </c>
      <c r="I169" s="70">
        <f>I168-I201</f>
        <v>6232</v>
      </c>
      <c r="J169" s="70">
        <f>J168-J201</f>
        <v>49524</v>
      </c>
      <c r="K169" s="72">
        <f t="shared" si="152"/>
        <v>109.877549910456</v>
      </c>
      <c r="L169" s="70">
        <f aca="true" t="shared" si="155" ref="L169:AB169">L168-L201</f>
        <v>0</v>
      </c>
      <c r="M169" s="70">
        <f t="shared" si="155"/>
        <v>15689.991539999994</v>
      </c>
      <c r="N169" s="70">
        <f t="shared" si="155"/>
        <v>-3500.0084600000064</v>
      </c>
      <c r="O169" s="73">
        <f t="shared" si="155"/>
        <v>7671</v>
      </c>
      <c r="P169" s="79">
        <f t="shared" si="155"/>
        <v>13436</v>
      </c>
      <c r="Q169" s="70">
        <f t="shared" si="155"/>
        <v>2254</v>
      </c>
      <c r="R169" s="70">
        <f t="shared" si="155"/>
        <v>0</v>
      </c>
      <c r="S169" s="70">
        <f t="shared" si="155"/>
        <v>0</v>
      </c>
      <c r="T169" s="70">
        <f t="shared" si="155"/>
        <v>0</v>
      </c>
      <c r="U169" s="70">
        <f t="shared" si="155"/>
        <v>1</v>
      </c>
      <c r="V169" s="70">
        <f t="shared" si="155"/>
        <v>0</v>
      </c>
      <c r="W169" s="70">
        <f t="shared" si="155"/>
        <v>1</v>
      </c>
      <c r="X169" s="70">
        <f t="shared" si="155"/>
        <v>2253</v>
      </c>
      <c r="Y169" s="70">
        <f t="shared" si="155"/>
        <v>0</v>
      </c>
      <c r="Z169" s="70">
        <f t="shared" si="155"/>
        <v>0</v>
      </c>
      <c r="AA169" s="70">
        <f t="shared" si="155"/>
        <v>0</v>
      </c>
      <c r="AB169" s="73">
        <f t="shared" si="155"/>
        <v>15690</v>
      </c>
      <c r="AC169" s="80">
        <f aca="true" t="shared" si="156" ref="AC169:AC185">AB169-M169</f>
        <v>0.008460000006380142</v>
      </c>
    </row>
    <row r="170" spans="1:29" ht="11.25">
      <c r="A170" s="81" t="s">
        <v>89</v>
      </c>
      <c r="B170" s="82">
        <f aca="true" t="shared" si="157" ref="B170:G170">B171+B177+B178+B179+B180+B181+B182+B183+B184+B185</f>
        <v>2160</v>
      </c>
      <c r="C170" s="82">
        <f t="shared" si="157"/>
        <v>405</v>
      </c>
      <c r="D170" s="82">
        <f t="shared" si="157"/>
        <v>1387.565</v>
      </c>
      <c r="E170" s="82">
        <f t="shared" si="157"/>
        <v>4620.15666</v>
      </c>
      <c r="F170" s="82">
        <f t="shared" si="157"/>
        <v>5898</v>
      </c>
      <c r="G170" s="82">
        <f t="shared" si="157"/>
        <v>244</v>
      </c>
      <c r="H170" s="82">
        <f t="shared" si="151"/>
        <v>127.65800889530877</v>
      </c>
      <c r="I170" s="83">
        <f>I171+I177+I178+I179+I180+I181+I182+I183+I184+I185</f>
        <v>684</v>
      </c>
      <c r="J170" s="83">
        <f>J171+J177+J178+J179+J180+J181+J182+J183+J184+J185</f>
        <v>6338</v>
      </c>
      <c r="K170" s="84">
        <f t="shared" si="152"/>
        <v>137.1814954863457</v>
      </c>
      <c r="L170" s="82">
        <f>L171+L177+L178+L179+L180+L181+L182+L183+L184+L185</f>
        <v>0</v>
      </c>
      <c r="M170" s="82">
        <f>M171+M177+M178+M179+M180+M181+M182+M183+M184+M185</f>
        <v>882.1566599999996</v>
      </c>
      <c r="N170" s="82">
        <f>N171+N177+N178+N179+N180+N181+N182+N183+N184+N185</f>
        <v>-1277.8433400000004</v>
      </c>
      <c r="O170" s="85">
        <f>O171+O177+O178+O179+O180+O181+O182+O183+O184+O185</f>
        <v>845</v>
      </c>
      <c r="P170" s="86">
        <f aca="true" t="shared" si="158" ref="P170:AB170">P171+P177+P178+P179+P180+P181+P182+P183+P184+P185</f>
        <v>760</v>
      </c>
      <c r="Q170" s="82">
        <f t="shared" si="158"/>
        <v>123</v>
      </c>
      <c r="R170" s="82">
        <f t="shared" si="158"/>
        <v>0</v>
      </c>
      <c r="S170" s="82">
        <f t="shared" si="158"/>
        <v>0</v>
      </c>
      <c r="T170" s="82">
        <f t="shared" si="158"/>
        <v>0</v>
      </c>
      <c r="U170" s="82">
        <f t="shared" si="158"/>
        <v>0</v>
      </c>
      <c r="V170" s="82">
        <f t="shared" si="158"/>
        <v>0</v>
      </c>
      <c r="W170" s="82">
        <f t="shared" si="158"/>
        <v>0</v>
      </c>
      <c r="X170" s="82">
        <f t="shared" si="158"/>
        <v>123</v>
      </c>
      <c r="Y170" s="82">
        <f t="shared" si="158"/>
        <v>0</v>
      </c>
      <c r="Z170" s="82">
        <f t="shared" si="158"/>
        <v>0</v>
      </c>
      <c r="AA170" s="82">
        <f t="shared" si="158"/>
        <v>0</v>
      </c>
      <c r="AB170" s="85">
        <f t="shared" si="158"/>
        <v>883</v>
      </c>
      <c r="AC170" s="80">
        <f t="shared" si="156"/>
        <v>0.843340000000353</v>
      </c>
    </row>
    <row r="171" spans="1:29" ht="11.25">
      <c r="A171" s="81" t="s">
        <v>90</v>
      </c>
      <c r="B171" s="87">
        <f aca="true" t="shared" si="159" ref="B171:G171">SUM(B172:B176)</f>
        <v>0</v>
      </c>
      <c r="C171" s="87">
        <f t="shared" si="159"/>
        <v>43</v>
      </c>
      <c r="D171" s="87">
        <f t="shared" si="159"/>
        <v>123.45400000000001</v>
      </c>
      <c r="E171" s="87">
        <f t="shared" si="159"/>
        <v>532.9859399999999</v>
      </c>
      <c r="F171" s="87">
        <f t="shared" si="159"/>
        <v>533</v>
      </c>
      <c r="G171" s="87">
        <f t="shared" si="159"/>
        <v>43</v>
      </c>
      <c r="H171" s="87">
        <f t="shared" si="151"/>
        <v>100.00263796827362</v>
      </c>
      <c r="I171" s="88">
        <f>SUM(I172:I176)</f>
        <v>140</v>
      </c>
      <c r="J171" s="88">
        <f>SUM(J172:J176)</f>
        <v>630</v>
      </c>
      <c r="K171" s="84">
        <f t="shared" si="152"/>
        <v>118.201992345239</v>
      </c>
      <c r="L171" s="87">
        <f>SUM(L172:L176)</f>
        <v>0</v>
      </c>
      <c r="M171" s="87">
        <f>SUM(M172:M176)</f>
        <v>-0.01406000000004326</v>
      </c>
      <c r="N171" s="87">
        <f>SUM(N172:N176)</f>
        <v>-0.01406000000004326</v>
      </c>
      <c r="O171" s="89">
        <f>SUM(O172:O176)</f>
        <v>140</v>
      </c>
      <c r="P171" s="90">
        <f aca="true" t="shared" si="160" ref="P171:AB171">SUM(P172:P176)</f>
        <v>0</v>
      </c>
      <c r="Q171" s="87">
        <f t="shared" si="160"/>
        <v>0</v>
      </c>
      <c r="R171" s="87">
        <f t="shared" si="160"/>
        <v>0</v>
      </c>
      <c r="S171" s="87">
        <f t="shared" si="160"/>
        <v>0</v>
      </c>
      <c r="T171" s="87">
        <f t="shared" si="160"/>
        <v>0</v>
      </c>
      <c r="U171" s="87">
        <f t="shared" si="160"/>
        <v>0</v>
      </c>
      <c r="V171" s="87">
        <f t="shared" si="160"/>
        <v>0</v>
      </c>
      <c r="W171" s="87">
        <f t="shared" si="160"/>
        <v>0</v>
      </c>
      <c r="X171" s="87">
        <f t="shared" si="160"/>
        <v>0</v>
      </c>
      <c r="Y171" s="87">
        <f t="shared" si="160"/>
        <v>0</v>
      </c>
      <c r="Z171" s="87">
        <f t="shared" si="160"/>
        <v>0</v>
      </c>
      <c r="AA171" s="87">
        <f t="shared" si="160"/>
        <v>0</v>
      </c>
      <c r="AB171" s="89">
        <f t="shared" si="160"/>
        <v>0</v>
      </c>
      <c r="AC171" s="80">
        <f t="shared" si="156"/>
        <v>0.01406000000004326</v>
      </c>
    </row>
    <row r="172" spans="1:29" ht="11.25">
      <c r="A172" s="81" t="s">
        <v>91</v>
      </c>
      <c r="B172" s="91">
        <f>'[2]реализация'!M172</f>
        <v>0</v>
      </c>
      <c r="C172" s="91">
        <f>'[2]реализация'!O172</f>
        <v>29</v>
      </c>
      <c r="D172" s="87">
        <f>'[6]реализация'!D14</f>
        <v>16.545</v>
      </c>
      <c r="E172" s="87">
        <f>'[6]реализация'!E14</f>
        <v>65.59266</v>
      </c>
      <c r="F172" s="91">
        <f>'[4]НМО'!H98</f>
        <v>66</v>
      </c>
      <c r="G172" s="91">
        <f>'[4]НМО'!O98</f>
        <v>29</v>
      </c>
      <c r="H172" s="87">
        <f t="shared" si="151"/>
        <v>100.62101460742711</v>
      </c>
      <c r="I172" s="91">
        <f>'[4]НМО'!X98</f>
        <v>41</v>
      </c>
      <c r="J172" s="88">
        <f aca="true" t="shared" si="161" ref="J172:J186">F172-G172+I172</f>
        <v>78</v>
      </c>
      <c r="K172" s="84">
        <f t="shared" si="152"/>
        <v>118.91574453605023</v>
      </c>
      <c r="L172" s="91">
        <f>'[6]реализация'!L14</f>
        <v>0</v>
      </c>
      <c r="M172" s="87">
        <f aca="true" t="shared" si="162" ref="M172:M186">B172+E172-F172-L172</f>
        <v>-0.4073400000000049</v>
      </c>
      <c r="N172" s="93">
        <f aca="true" t="shared" si="163" ref="N172:N186">M172-B172</f>
        <v>-0.4073400000000049</v>
      </c>
      <c r="O172" s="89">
        <f aca="true" t="shared" si="164" ref="O172:O186">C172-G172+I172</f>
        <v>41</v>
      </c>
      <c r="P172" s="91">
        <f>'[4]НМО'!AD98</f>
        <v>0</v>
      </c>
      <c r="Q172" s="88">
        <f aca="true" t="shared" si="165" ref="Q172:Q185">R172+U172+X172</f>
        <v>0</v>
      </c>
      <c r="R172" s="88">
        <f aca="true" t="shared" si="166" ref="R172:R185">SUM(S172:T172)</f>
        <v>0</v>
      </c>
      <c r="S172" s="148">
        <f>'[6]реализация'!S14</f>
        <v>0</v>
      </c>
      <c r="T172" s="148">
        <f>'[6]реализация'!T14</f>
        <v>0</v>
      </c>
      <c r="U172" s="94">
        <f aca="true" t="shared" si="167" ref="U172:U185">SUM(V172:W172)</f>
        <v>0</v>
      </c>
      <c r="V172" s="148">
        <f>'[6]реализация'!V14</f>
        <v>0</v>
      </c>
      <c r="W172" s="148">
        <f>'[6]реализация'!W14</f>
        <v>0</v>
      </c>
      <c r="X172" s="91">
        <f>'[4]НМО'!AK98</f>
        <v>0</v>
      </c>
      <c r="Y172" s="148">
        <f>'[6]реализация'!Y14</f>
        <v>0</v>
      </c>
      <c r="Z172" s="148">
        <f>'[6]реализация'!Z14</f>
        <v>0</v>
      </c>
      <c r="AA172" s="154">
        <f>'[6]реализация'!AA14</f>
        <v>0</v>
      </c>
      <c r="AB172" s="95">
        <f aca="true" t="shared" si="168" ref="AB172:AB185">P172+Q172+Y172+Z172-AA172</f>
        <v>0</v>
      </c>
      <c r="AC172" s="80">
        <f t="shared" si="156"/>
        <v>0.4073400000000049</v>
      </c>
    </row>
    <row r="173" spans="1:29" ht="11.25">
      <c r="A173" s="81" t="s">
        <v>92</v>
      </c>
      <c r="B173" s="91">
        <f>'[2]реализация'!M173</f>
        <v>0</v>
      </c>
      <c r="C173" s="91">
        <f>'[2]реализация'!O173</f>
        <v>0</v>
      </c>
      <c r="D173" s="87">
        <f>'[6]реализация'!D15</f>
        <v>0</v>
      </c>
      <c r="E173" s="87">
        <f>'[6]реализация'!E15</f>
        <v>0</v>
      </c>
      <c r="F173" s="91">
        <f>'[4]НМО'!H99</f>
        <v>0</v>
      </c>
      <c r="G173" s="91">
        <f>'[4]НМО'!O99</f>
        <v>0</v>
      </c>
      <c r="H173" s="87">
        <f t="shared" si="151"/>
        <v>0</v>
      </c>
      <c r="I173" s="91">
        <f>'[4]НМО'!X99</f>
        <v>0</v>
      </c>
      <c r="J173" s="88">
        <f t="shared" si="161"/>
        <v>0</v>
      </c>
      <c r="K173" s="84">
        <f t="shared" si="152"/>
        <v>0</v>
      </c>
      <c r="L173" s="91">
        <f>'[6]реализация'!L15</f>
        <v>0</v>
      </c>
      <c r="M173" s="87">
        <f t="shared" si="162"/>
        <v>0</v>
      </c>
      <c r="N173" s="93">
        <f t="shared" si="163"/>
        <v>0</v>
      </c>
      <c r="O173" s="89">
        <f t="shared" si="164"/>
        <v>0</v>
      </c>
      <c r="P173" s="91">
        <f>'[4]НМО'!AD99</f>
        <v>0</v>
      </c>
      <c r="Q173" s="88">
        <f t="shared" si="165"/>
        <v>0</v>
      </c>
      <c r="R173" s="88">
        <f t="shared" si="166"/>
        <v>0</v>
      </c>
      <c r="S173" s="148">
        <f>'[6]реализация'!S15</f>
        <v>0</v>
      </c>
      <c r="T173" s="148">
        <f>'[6]реализация'!T15</f>
        <v>0</v>
      </c>
      <c r="U173" s="94">
        <f t="shared" si="167"/>
        <v>0</v>
      </c>
      <c r="V173" s="148">
        <f>'[6]реализация'!V15</f>
        <v>0</v>
      </c>
      <c r="W173" s="148">
        <f>'[6]реализация'!W15</f>
        <v>0</v>
      </c>
      <c r="X173" s="91">
        <f>'[4]НМО'!AK99</f>
        <v>0</v>
      </c>
      <c r="Y173" s="148">
        <f>'[6]реализация'!Y15</f>
        <v>0</v>
      </c>
      <c r="Z173" s="148">
        <f>'[6]реализация'!Z15</f>
        <v>0</v>
      </c>
      <c r="AA173" s="154">
        <f>'[6]реализация'!AA15</f>
        <v>0</v>
      </c>
      <c r="AB173" s="95">
        <f t="shared" si="168"/>
        <v>0</v>
      </c>
      <c r="AC173" s="80">
        <f t="shared" si="156"/>
        <v>0</v>
      </c>
    </row>
    <row r="174" spans="1:29" ht="11.25">
      <c r="A174" s="81" t="s">
        <v>93</v>
      </c>
      <c r="B174" s="91">
        <f>'[2]реализация'!M174</f>
        <v>0</v>
      </c>
      <c r="C174" s="91">
        <f>'[2]реализация'!O174</f>
        <v>13</v>
      </c>
      <c r="D174" s="87">
        <f>'[6]реализация'!D16</f>
        <v>11.85</v>
      </c>
      <c r="E174" s="87">
        <f>'[6]реализация'!E16</f>
        <v>51.80672</v>
      </c>
      <c r="F174" s="91">
        <f>'[4]НМО'!H100</f>
        <v>52</v>
      </c>
      <c r="G174" s="91">
        <f>'[4]НМО'!O100</f>
        <v>13</v>
      </c>
      <c r="H174" s="87">
        <f t="shared" si="151"/>
        <v>100.3730790136878</v>
      </c>
      <c r="I174" s="91">
        <f>'[4]НМО'!X100</f>
        <v>14</v>
      </c>
      <c r="J174" s="88">
        <f t="shared" si="161"/>
        <v>53</v>
      </c>
      <c r="K174" s="84">
        <f t="shared" si="152"/>
        <v>102.30333053318179</v>
      </c>
      <c r="L174" s="91">
        <f>'[6]реализация'!L16</f>
        <v>0</v>
      </c>
      <c r="M174" s="87">
        <f t="shared" si="162"/>
        <v>-0.19328000000000145</v>
      </c>
      <c r="N174" s="93">
        <f t="shared" si="163"/>
        <v>-0.19328000000000145</v>
      </c>
      <c r="O174" s="89">
        <f t="shared" si="164"/>
        <v>14</v>
      </c>
      <c r="P174" s="91">
        <f>'[4]НМО'!AD100</f>
        <v>0</v>
      </c>
      <c r="Q174" s="88">
        <f t="shared" si="165"/>
        <v>0</v>
      </c>
      <c r="R174" s="88">
        <f t="shared" si="166"/>
        <v>0</v>
      </c>
      <c r="S174" s="148">
        <f>'[6]реализация'!S16</f>
        <v>0</v>
      </c>
      <c r="T174" s="148">
        <f>'[6]реализация'!T16</f>
        <v>0</v>
      </c>
      <c r="U174" s="94">
        <f t="shared" si="167"/>
        <v>0</v>
      </c>
      <c r="V174" s="148">
        <f>'[6]реализация'!V16</f>
        <v>0</v>
      </c>
      <c r="W174" s="148">
        <f>'[6]реализация'!W16</f>
        <v>0</v>
      </c>
      <c r="X174" s="91">
        <f>'[4]НМО'!AK100</f>
        <v>0</v>
      </c>
      <c r="Y174" s="148">
        <f>'[6]реализация'!Y16</f>
        <v>0</v>
      </c>
      <c r="Z174" s="148">
        <f>'[6]реализация'!Z16</f>
        <v>0</v>
      </c>
      <c r="AA174" s="154">
        <f>'[6]реализация'!AA16</f>
        <v>0</v>
      </c>
      <c r="AB174" s="95">
        <f t="shared" si="168"/>
        <v>0</v>
      </c>
      <c r="AC174" s="80">
        <f t="shared" si="156"/>
        <v>0.19328000000000145</v>
      </c>
    </row>
    <row r="175" spans="1:29" ht="11.25">
      <c r="A175" s="81" t="s">
        <v>94</v>
      </c>
      <c r="B175" s="91">
        <f>'[2]реализация'!M175</f>
        <v>0</v>
      </c>
      <c r="C175" s="91">
        <f>'[2]реализация'!O175</f>
        <v>0</v>
      </c>
      <c r="D175" s="87">
        <f>'[6]реализация'!D17</f>
        <v>0</v>
      </c>
      <c r="E175" s="87">
        <f>'[6]реализация'!E17</f>
        <v>0</v>
      </c>
      <c r="F175" s="91">
        <f>'[4]НМО'!H101</f>
        <v>0</v>
      </c>
      <c r="G175" s="91">
        <f>'[4]НМО'!O101</f>
        <v>0</v>
      </c>
      <c r="H175" s="87">
        <f t="shared" si="151"/>
        <v>0</v>
      </c>
      <c r="I175" s="91">
        <f>'[4]НМО'!X101</f>
        <v>0</v>
      </c>
      <c r="J175" s="88">
        <f t="shared" si="161"/>
        <v>0</v>
      </c>
      <c r="K175" s="84">
        <f t="shared" si="152"/>
        <v>0</v>
      </c>
      <c r="L175" s="91">
        <f>'[6]реализация'!L17</f>
        <v>0</v>
      </c>
      <c r="M175" s="87">
        <f t="shared" si="162"/>
        <v>0</v>
      </c>
      <c r="N175" s="93">
        <f t="shared" si="163"/>
        <v>0</v>
      </c>
      <c r="O175" s="89">
        <f t="shared" si="164"/>
        <v>0</v>
      </c>
      <c r="P175" s="91">
        <f>'[4]НМО'!AD101</f>
        <v>0</v>
      </c>
      <c r="Q175" s="88">
        <f t="shared" si="165"/>
        <v>0</v>
      </c>
      <c r="R175" s="88">
        <f t="shared" si="166"/>
        <v>0</v>
      </c>
      <c r="S175" s="148">
        <f>'[6]реализация'!S17</f>
        <v>0</v>
      </c>
      <c r="T175" s="148">
        <f>'[6]реализация'!T17</f>
        <v>0</v>
      </c>
      <c r="U175" s="94">
        <f t="shared" si="167"/>
        <v>0</v>
      </c>
      <c r="V175" s="148">
        <f>'[6]реализация'!V17</f>
        <v>0</v>
      </c>
      <c r="W175" s="148">
        <f>'[6]реализация'!W17</f>
        <v>0</v>
      </c>
      <c r="X175" s="91">
        <f>'[4]НМО'!AK101</f>
        <v>0</v>
      </c>
      <c r="Y175" s="148">
        <f>'[6]реализация'!Y17</f>
        <v>0</v>
      </c>
      <c r="Z175" s="148">
        <f>'[6]реализация'!Z17</f>
        <v>0</v>
      </c>
      <c r="AA175" s="154">
        <f>'[6]реализация'!AA17</f>
        <v>0</v>
      </c>
      <c r="AB175" s="95">
        <f t="shared" si="168"/>
        <v>0</v>
      </c>
      <c r="AC175" s="80">
        <f t="shared" si="156"/>
        <v>0</v>
      </c>
    </row>
    <row r="176" spans="1:29" ht="11.25">
      <c r="A176" s="81" t="s">
        <v>95</v>
      </c>
      <c r="B176" s="91">
        <f>'[2]реализация'!M176</f>
        <v>0</v>
      </c>
      <c r="C176" s="91">
        <f>'[2]реализация'!O176</f>
        <v>1</v>
      </c>
      <c r="D176" s="87">
        <f>'[6]реализация'!D18</f>
        <v>95.059</v>
      </c>
      <c r="E176" s="87">
        <f>'[6]реализация'!E18</f>
        <v>415.58655999999996</v>
      </c>
      <c r="F176" s="91">
        <f>'[4]НМО'!H102</f>
        <v>415</v>
      </c>
      <c r="G176" s="91">
        <f>'[4]НМО'!O102</f>
        <v>1</v>
      </c>
      <c r="H176" s="87">
        <f t="shared" si="151"/>
        <v>99.85885972828382</v>
      </c>
      <c r="I176" s="91">
        <f>'[4]НМО'!X102</f>
        <v>85</v>
      </c>
      <c r="J176" s="88">
        <f t="shared" si="161"/>
        <v>499</v>
      </c>
      <c r="K176" s="84">
        <f t="shared" si="152"/>
        <v>120.07125543232198</v>
      </c>
      <c r="L176" s="91">
        <f>'[6]реализация'!L18</f>
        <v>0</v>
      </c>
      <c r="M176" s="87">
        <f t="shared" si="162"/>
        <v>0.5865599999999631</v>
      </c>
      <c r="N176" s="93">
        <f t="shared" si="163"/>
        <v>0.5865599999999631</v>
      </c>
      <c r="O176" s="89">
        <f t="shared" si="164"/>
        <v>85</v>
      </c>
      <c r="P176" s="91">
        <f>'[4]НМО'!AD102</f>
        <v>0</v>
      </c>
      <c r="Q176" s="88">
        <f t="shared" si="165"/>
        <v>0</v>
      </c>
      <c r="R176" s="88">
        <f t="shared" si="166"/>
        <v>0</v>
      </c>
      <c r="S176" s="148">
        <f>'[6]реализация'!S18</f>
        <v>0</v>
      </c>
      <c r="T176" s="148">
        <f>'[6]реализация'!T18</f>
        <v>0</v>
      </c>
      <c r="U176" s="94">
        <f t="shared" si="167"/>
        <v>0</v>
      </c>
      <c r="V176" s="148">
        <f>'[6]реализация'!V18</f>
        <v>0</v>
      </c>
      <c r="W176" s="148">
        <f>'[6]реализация'!W18</f>
        <v>0</v>
      </c>
      <c r="X176" s="91">
        <f>'[4]НМО'!AK102</f>
        <v>0</v>
      </c>
      <c r="Y176" s="148">
        <f>'[6]реализация'!Y18</f>
        <v>0</v>
      </c>
      <c r="Z176" s="148">
        <f>'[6]реализация'!Z18</f>
        <v>0</v>
      </c>
      <c r="AA176" s="154">
        <f>'[6]реализация'!AA18</f>
        <v>0</v>
      </c>
      <c r="AB176" s="95">
        <f t="shared" si="168"/>
        <v>0</v>
      </c>
      <c r="AC176" s="80">
        <f t="shared" si="156"/>
        <v>-0.5865599999999631</v>
      </c>
    </row>
    <row r="177" spans="1:29" ht="11.25">
      <c r="A177" s="81" t="s">
        <v>96</v>
      </c>
      <c r="B177" s="91">
        <f>'[2]реализация'!M177</f>
        <v>0</v>
      </c>
      <c r="C177" s="91">
        <f>'[2]реализация'!O177</f>
        <v>0</v>
      </c>
      <c r="D177" s="87">
        <f>'[6]реализация'!D19</f>
        <v>0</v>
      </c>
      <c r="E177" s="87">
        <f>'[6]реализация'!E19</f>
        <v>0</v>
      </c>
      <c r="F177" s="91">
        <f>'[4]НМО'!H103</f>
        <v>0</v>
      </c>
      <c r="G177" s="91">
        <f>'[4]НМО'!O103</f>
        <v>0</v>
      </c>
      <c r="H177" s="87">
        <f t="shared" si="151"/>
        <v>0</v>
      </c>
      <c r="I177" s="91">
        <f>'[4]НМО'!X103</f>
        <v>0</v>
      </c>
      <c r="J177" s="88">
        <f t="shared" si="161"/>
        <v>0</v>
      </c>
      <c r="K177" s="84">
        <f t="shared" si="152"/>
        <v>0</v>
      </c>
      <c r="L177" s="91">
        <f>'[6]реализация'!L19</f>
        <v>0</v>
      </c>
      <c r="M177" s="87">
        <f t="shared" si="162"/>
        <v>0</v>
      </c>
      <c r="N177" s="93">
        <f t="shared" si="163"/>
        <v>0</v>
      </c>
      <c r="O177" s="89">
        <f t="shared" si="164"/>
        <v>0</v>
      </c>
      <c r="P177" s="91">
        <f>'[4]НМО'!AD103</f>
        <v>0</v>
      </c>
      <c r="Q177" s="88">
        <f t="shared" si="165"/>
        <v>0</v>
      </c>
      <c r="R177" s="88">
        <f t="shared" si="166"/>
        <v>0</v>
      </c>
      <c r="S177" s="148">
        <f>'[6]реализация'!S19</f>
        <v>0</v>
      </c>
      <c r="T177" s="148">
        <f>'[6]реализация'!T19</f>
        <v>0</v>
      </c>
      <c r="U177" s="94">
        <f t="shared" si="167"/>
        <v>0</v>
      </c>
      <c r="V177" s="148">
        <f>'[6]реализация'!V19</f>
        <v>0</v>
      </c>
      <c r="W177" s="148">
        <f>'[6]реализация'!W19</f>
        <v>0</v>
      </c>
      <c r="X177" s="91">
        <f>'[4]НМО'!AK103</f>
        <v>0</v>
      </c>
      <c r="Y177" s="148">
        <f>'[6]реализация'!Y19</f>
        <v>0</v>
      </c>
      <c r="Z177" s="148">
        <f>'[6]реализация'!Z19</f>
        <v>0</v>
      </c>
      <c r="AA177" s="154">
        <f>'[6]реализация'!AA19</f>
        <v>0</v>
      </c>
      <c r="AB177" s="95">
        <f t="shared" si="168"/>
        <v>0</v>
      </c>
      <c r="AC177" s="80">
        <f t="shared" si="156"/>
        <v>0</v>
      </c>
    </row>
    <row r="178" spans="1:29" ht="11.25">
      <c r="A178" s="81" t="s">
        <v>97</v>
      </c>
      <c r="B178" s="91">
        <f>'[2]реализация'!M178</f>
        <v>0</v>
      </c>
      <c r="C178" s="91">
        <f>'[2]реализация'!O178</f>
        <v>0</v>
      </c>
      <c r="D178" s="87">
        <f>'[6]реализация'!D20</f>
        <v>0</v>
      </c>
      <c r="E178" s="87">
        <f>'[6]реализация'!E20</f>
        <v>0</v>
      </c>
      <c r="F178" s="91">
        <f>'[4]НМО'!H104</f>
        <v>0</v>
      </c>
      <c r="G178" s="91">
        <f>'[4]НМО'!O104</f>
        <v>0</v>
      </c>
      <c r="H178" s="87">
        <f t="shared" si="151"/>
        <v>0</v>
      </c>
      <c r="I178" s="91">
        <f>'[4]НМО'!X104</f>
        <v>0</v>
      </c>
      <c r="J178" s="88">
        <f t="shared" si="161"/>
        <v>0</v>
      </c>
      <c r="K178" s="84">
        <f t="shared" si="152"/>
        <v>0</v>
      </c>
      <c r="L178" s="91">
        <f>'[6]реализация'!L20</f>
        <v>0</v>
      </c>
      <c r="M178" s="87">
        <f t="shared" si="162"/>
        <v>0</v>
      </c>
      <c r="N178" s="93">
        <f t="shared" si="163"/>
        <v>0</v>
      </c>
      <c r="O178" s="89">
        <f t="shared" si="164"/>
        <v>0</v>
      </c>
      <c r="P178" s="91">
        <f>'[4]НМО'!AD104</f>
        <v>0</v>
      </c>
      <c r="Q178" s="88">
        <f t="shared" si="165"/>
        <v>0</v>
      </c>
      <c r="R178" s="88">
        <f t="shared" si="166"/>
        <v>0</v>
      </c>
      <c r="S178" s="148">
        <f>'[6]реализация'!S20</f>
        <v>0</v>
      </c>
      <c r="T178" s="148">
        <f>'[6]реализация'!T20</f>
        <v>0</v>
      </c>
      <c r="U178" s="94">
        <f t="shared" si="167"/>
        <v>0</v>
      </c>
      <c r="V178" s="148">
        <f>'[6]реализация'!V20</f>
        <v>0</v>
      </c>
      <c r="W178" s="148">
        <f>'[6]реализация'!W20</f>
        <v>0</v>
      </c>
      <c r="X178" s="91">
        <f>'[4]НМО'!AK104</f>
        <v>0</v>
      </c>
      <c r="Y178" s="148">
        <f>'[6]реализация'!Y20</f>
        <v>0</v>
      </c>
      <c r="Z178" s="148">
        <f>'[6]реализация'!Z20</f>
        <v>0</v>
      </c>
      <c r="AA178" s="154">
        <f>'[6]реализация'!AA20</f>
        <v>0</v>
      </c>
      <c r="AB178" s="95">
        <f t="shared" si="168"/>
        <v>0</v>
      </c>
      <c r="AC178" s="80">
        <f t="shared" si="156"/>
        <v>0</v>
      </c>
    </row>
    <row r="179" spans="1:29" ht="11.25">
      <c r="A179" s="81" t="s">
        <v>98</v>
      </c>
      <c r="B179" s="91">
        <f>'[2]реализация'!M179</f>
        <v>0</v>
      </c>
      <c r="C179" s="91">
        <f>'[2]реализация'!O179</f>
        <v>0</v>
      </c>
      <c r="D179" s="87">
        <f>'[6]реализация'!D21</f>
        <v>0</v>
      </c>
      <c r="E179" s="87">
        <f>'[6]реализация'!E21</f>
        <v>0</v>
      </c>
      <c r="F179" s="91">
        <f>'[4]НМО'!H105</f>
        <v>0</v>
      </c>
      <c r="G179" s="91">
        <f>'[4]НМО'!O105</f>
        <v>0</v>
      </c>
      <c r="H179" s="87">
        <f t="shared" si="151"/>
        <v>0</v>
      </c>
      <c r="I179" s="91">
        <f>'[4]НМО'!X105</f>
        <v>0</v>
      </c>
      <c r="J179" s="88">
        <f t="shared" si="161"/>
        <v>0</v>
      </c>
      <c r="K179" s="84">
        <f t="shared" si="152"/>
        <v>0</v>
      </c>
      <c r="L179" s="91">
        <f>'[6]реализация'!L21</f>
        <v>0</v>
      </c>
      <c r="M179" s="87">
        <f t="shared" si="162"/>
        <v>0</v>
      </c>
      <c r="N179" s="93">
        <f t="shared" si="163"/>
        <v>0</v>
      </c>
      <c r="O179" s="89">
        <f t="shared" si="164"/>
        <v>0</v>
      </c>
      <c r="P179" s="91">
        <f>'[4]НМО'!AD105</f>
        <v>0</v>
      </c>
      <c r="Q179" s="88">
        <f t="shared" si="165"/>
        <v>0</v>
      </c>
      <c r="R179" s="88">
        <f t="shared" si="166"/>
        <v>0</v>
      </c>
      <c r="S179" s="148">
        <f>'[6]реализация'!S21</f>
        <v>0</v>
      </c>
      <c r="T179" s="148">
        <f>'[6]реализация'!T21</f>
        <v>0</v>
      </c>
      <c r="U179" s="94">
        <f t="shared" si="167"/>
        <v>0</v>
      </c>
      <c r="V179" s="148">
        <f>'[6]реализация'!V21</f>
        <v>0</v>
      </c>
      <c r="W179" s="148">
        <f>'[6]реализация'!W21</f>
        <v>0</v>
      </c>
      <c r="X179" s="91">
        <f>'[4]НМО'!AK105</f>
        <v>0</v>
      </c>
      <c r="Y179" s="148">
        <f>'[6]реализация'!Y21</f>
        <v>0</v>
      </c>
      <c r="Z179" s="148">
        <f>'[6]реализация'!Z21</f>
        <v>0</v>
      </c>
      <c r="AA179" s="154">
        <f>'[6]реализация'!AA21</f>
        <v>0</v>
      </c>
      <c r="AB179" s="95">
        <f t="shared" si="168"/>
        <v>0</v>
      </c>
      <c r="AC179" s="80">
        <f t="shared" si="156"/>
        <v>0</v>
      </c>
    </row>
    <row r="180" spans="1:29" ht="11.25">
      <c r="A180" s="81" t="s">
        <v>99</v>
      </c>
      <c r="B180" s="91">
        <f>'[2]реализация'!M180</f>
        <v>265</v>
      </c>
      <c r="C180" s="91">
        <f>'[2]реализация'!O180</f>
        <v>6</v>
      </c>
      <c r="D180" s="87">
        <f>'[6]реализация'!D22</f>
        <v>141.288</v>
      </c>
      <c r="E180" s="87">
        <f>'[6]реализация'!E22</f>
        <v>515.1053999999999</v>
      </c>
      <c r="F180" s="91">
        <f>'[4]НМО'!H106</f>
        <v>546</v>
      </c>
      <c r="G180" s="91">
        <f>'[4]НМО'!O106</f>
        <v>1</v>
      </c>
      <c r="H180" s="87">
        <f t="shared" si="151"/>
        <v>105.99772396096023</v>
      </c>
      <c r="I180" s="91">
        <f>'[4]НМО'!X106</f>
        <v>2</v>
      </c>
      <c r="J180" s="88">
        <f t="shared" si="161"/>
        <v>547</v>
      </c>
      <c r="K180" s="84">
        <f t="shared" si="152"/>
        <v>106.19185898652977</v>
      </c>
      <c r="L180" s="91">
        <f>'[6]реализация'!L22</f>
        <v>0</v>
      </c>
      <c r="M180" s="87">
        <f t="shared" si="162"/>
        <v>234.10539999999992</v>
      </c>
      <c r="N180" s="93">
        <f t="shared" si="163"/>
        <v>-30.894600000000082</v>
      </c>
      <c r="O180" s="89">
        <f t="shared" si="164"/>
        <v>7</v>
      </c>
      <c r="P180" s="91">
        <f>'[4]НМО'!AD106</f>
        <v>234</v>
      </c>
      <c r="Q180" s="88">
        <f t="shared" si="165"/>
        <v>0</v>
      </c>
      <c r="R180" s="88">
        <f t="shared" si="166"/>
        <v>0</v>
      </c>
      <c r="S180" s="148">
        <f>'[6]реализация'!S22</f>
        <v>0</v>
      </c>
      <c r="T180" s="148">
        <f>'[6]реализация'!T22</f>
        <v>0</v>
      </c>
      <c r="U180" s="94">
        <f t="shared" si="167"/>
        <v>0</v>
      </c>
      <c r="V180" s="148">
        <f>'[6]реализация'!V22</f>
        <v>0</v>
      </c>
      <c r="W180" s="148">
        <f>'[6]реализация'!W22</f>
        <v>0</v>
      </c>
      <c r="X180" s="91">
        <f>'[4]НМО'!AK106</f>
        <v>0</v>
      </c>
      <c r="Y180" s="148">
        <f>'[6]реализация'!Y22</f>
        <v>0</v>
      </c>
      <c r="Z180" s="148">
        <f>'[6]реализация'!Z22</f>
        <v>0</v>
      </c>
      <c r="AA180" s="154">
        <f>'[6]реализация'!AA22</f>
        <v>0</v>
      </c>
      <c r="AB180" s="95">
        <f t="shared" si="168"/>
        <v>234</v>
      </c>
      <c r="AC180" s="80">
        <f t="shared" si="156"/>
        <v>-0.10539999999991778</v>
      </c>
    </row>
    <row r="181" spans="1:29" ht="11.25">
      <c r="A181" s="81" t="s">
        <v>100</v>
      </c>
      <c r="B181" s="91">
        <f>'[2]реализация'!M181</f>
        <v>0</v>
      </c>
      <c r="C181" s="91">
        <f>'[2]реализация'!O181</f>
        <v>13</v>
      </c>
      <c r="D181" s="87">
        <f>'[6]реализация'!D23</f>
        <v>8.916</v>
      </c>
      <c r="E181" s="87">
        <f>'[6]реализация'!E23</f>
        <v>38.98012</v>
      </c>
      <c r="F181" s="91">
        <f>'[4]НМО'!H107</f>
        <v>39</v>
      </c>
      <c r="G181" s="91">
        <f>'[4]НМО'!O107</f>
        <v>13</v>
      </c>
      <c r="H181" s="87">
        <f t="shared" si="151"/>
        <v>100.05100035607894</v>
      </c>
      <c r="I181" s="91">
        <f>'[4]НМО'!X107</f>
        <v>14</v>
      </c>
      <c r="J181" s="88">
        <f t="shared" si="161"/>
        <v>40</v>
      </c>
      <c r="K181" s="84">
        <f t="shared" si="152"/>
        <v>102.61641062161944</v>
      </c>
      <c r="L181" s="91">
        <f>'[6]реализация'!L23</f>
        <v>0</v>
      </c>
      <c r="M181" s="87">
        <f t="shared" si="162"/>
        <v>-0.019880000000000564</v>
      </c>
      <c r="N181" s="93">
        <f t="shared" si="163"/>
        <v>-0.019880000000000564</v>
      </c>
      <c r="O181" s="89">
        <f t="shared" si="164"/>
        <v>14</v>
      </c>
      <c r="P181" s="91">
        <f>'[4]НМО'!AD107</f>
        <v>0</v>
      </c>
      <c r="Q181" s="88">
        <f t="shared" si="165"/>
        <v>0</v>
      </c>
      <c r="R181" s="88">
        <f t="shared" si="166"/>
        <v>0</v>
      </c>
      <c r="S181" s="148">
        <f>'[6]реализация'!S23</f>
        <v>0</v>
      </c>
      <c r="T181" s="148">
        <f>'[6]реализация'!T23</f>
        <v>0</v>
      </c>
      <c r="U181" s="94">
        <f t="shared" si="167"/>
        <v>0</v>
      </c>
      <c r="V181" s="148">
        <f>'[6]реализация'!V23</f>
        <v>0</v>
      </c>
      <c r="W181" s="148">
        <f>'[6]реализация'!W23</f>
        <v>0</v>
      </c>
      <c r="X181" s="91">
        <f>'[4]НМО'!AK107</f>
        <v>0</v>
      </c>
      <c r="Y181" s="148">
        <f>'[6]реализация'!Y23</f>
        <v>0</v>
      </c>
      <c r="Z181" s="148">
        <f>'[6]реализация'!Z23</f>
        <v>0</v>
      </c>
      <c r="AA181" s="154">
        <f>'[6]реализация'!AA23</f>
        <v>0</v>
      </c>
      <c r="AB181" s="95">
        <f t="shared" si="168"/>
        <v>0</v>
      </c>
      <c r="AC181" s="80">
        <f t="shared" si="156"/>
        <v>0.019880000000000564</v>
      </c>
    </row>
    <row r="182" spans="1:29" ht="11.25">
      <c r="A182" s="81" t="s">
        <v>101</v>
      </c>
      <c r="B182" s="91">
        <f>'[2]реализация'!M182</f>
        <v>44</v>
      </c>
      <c r="C182" s="91">
        <f>'[2]реализация'!O182</f>
        <v>67</v>
      </c>
      <c r="D182" s="87">
        <f>'[6]реализация'!D24</f>
        <v>130.876</v>
      </c>
      <c r="E182" s="87">
        <f>'[6]реализация'!E24</f>
        <v>456.89364</v>
      </c>
      <c r="F182" s="91">
        <f>'[4]НМО'!H108</f>
        <v>399</v>
      </c>
      <c r="G182" s="91">
        <f>'[4]НМО'!O108</f>
        <v>49</v>
      </c>
      <c r="H182" s="87">
        <f t="shared" si="151"/>
        <v>87.32885841877773</v>
      </c>
      <c r="I182" s="91">
        <f>'[4]НМО'!X108</f>
        <v>93</v>
      </c>
      <c r="J182" s="88">
        <f t="shared" si="161"/>
        <v>443</v>
      </c>
      <c r="K182" s="84">
        <f t="shared" si="152"/>
        <v>96.95910846997126</v>
      </c>
      <c r="L182" s="91">
        <f>'[6]реализация'!L24</f>
        <v>0</v>
      </c>
      <c r="M182" s="87">
        <f t="shared" si="162"/>
        <v>101.89364</v>
      </c>
      <c r="N182" s="93">
        <f t="shared" si="163"/>
        <v>57.893640000000005</v>
      </c>
      <c r="O182" s="89">
        <f t="shared" si="164"/>
        <v>111</v>
      </c>
      <c r="P182" s="91">
        <f>'[4]НМО'!AD108</f>
        <v>94</v>
      </c>
      <c r="Q182" s="88">
        <f t="shared" si="165"/>
        <v>8</v>
      </c>
      <c r="R182" s="88">
        <f t="shared" si="166"/>
        <v>0</v>
      </c>
      <c r="S182" s="148">
        <f>'[6]реализация'!S24</f>
        <v>0</v>
      </c>
      <c r="T182" s="148">
        <f>'[6]реализация'!T24</f>
        <v>0</v>
      </c>
      <c r="U182" s="94">
        <f t="shared" si="167"/>
        <v>0</v>
      </c>
      <c r="V182" s="148">
        <f>'[6]реализация'!V24</f>
        <v>0</v>
      </c>
      <c r="W182" s="148">
        <f>'[6]реализация'!W24</f>
        <v>0</v>
      </c>
      <c r="X182" s="91">
        <f>'[4]НМО'!AK108</f>
        <v>8</v>
      </c>
      <c r="Y182" s="148">
        <f>'[6]реализация'!Y24</f>
        <v>0</v>
      </c>
      <c r="Z182" s="148">
        <f>'[6]реализация'!Z24</f>
        <v>0</v>
      </c>
      <c r="AA182" s="154">
        <f>'[6]реализация'!AA24</f>
        <v>0</v>
      </c>
      <c r="AB182" s="95">
        <f t="shared" si="168"/>
        <v>102</v>
      </c>
      <c r="AC182" s="80">
        <f t="shared" si="156"/>
        <v>0.10635999999999513</v>
      </c>
    </row>
    <row r="183" spans="1:29" ht="11.25">
      <c r="A183" s="81" t="s">
        <v>102</v>
      </c>
      <c r="B183" s="91">
        <f>'[2]реализация'!M183</f>
        <v>0</v>
      </c>
      <c r="C183" s="91">
        <f>'[2]реализация'!O183</f>
        <v>2</v>
      </c>
      <c r="D183" s="87">
        <f>'[6]реализация'!D25</f>
        <v>0.48</v>
      </c>
      <c r="E183" s="87">
        <f>'[6]реализация'!E25</f>
        <v>2.58538</v>
      </c>
      <c r="F183" s="91">
        <f>'[4]НМО'!H109</f>
        <v>3</v>
      </c>
      <c r="G183" s="91">
        <f>'[4]НМО'!O109</f>
        <v>1</v>
      </c>
      <c r="H183" s="87">
        <f t="shared" si="151"/>
        <v>116.0371009290704</v>
      </c>
      <c r="I183" s="91">
        <f>'[4]НМО'!X109</f>
        <v>1</v>
      </c>
      <c r="J183" s="88">
        <f t="shared" si="161"/>
        <v>3</v>
      </c>
      <c r="K183" s="84">
        <f t="shared" si="152"/>
        <v>116.0371009290704</v>
      </c>
      <c r="L183" s="91">
        <f>'[6]реализация'!L25</f>
        <v>0</v>
      </c>
      <c r="M183" s="87">
        <f t="shared" si="162"/>
        <v>-0.4146200000000002</v>
      </c>
      <c r="N183" s="93">
        <f t="shared" si="163"/>
        <v>-0.4146200000000002</v>
      </c>
      <c r="O183" s="89">
        <f t="shared" si="164"/>
        <v>2</v>
      </c>
      <c r="P183" s="91">
        <f>'[4]НМО'!AD109</f>
        <v>0</v>
      </c>
      <c r="Q183" s="88">
        <f t="shared" si="165"/>
        <v>0</v>
      </c>
      <c r="R183" s="88">
        <f t="shared" si="166"/>
        <v>0</v>
      </c>
      <c r="S183" s="148">
        <f>'[6]реализация'!S25</f>
        <v>0</v>
      </c>
      <c r="T183" s="148">
        <f>'[6]реализация'!T25</f>
        <v>0</v>
      </c>
      <c r="U183" s="94">
        <f t="shared" si="167"/>
        <v>0</v>
      </c>
      <c r="V183" s="148">
        <f>'[6]реализация'!V25</f>
        <v>0</v>
      </c>
      <c r="W183" s="148">
        <f>'[6]реализация'!W25</f>
        <v>0</v>
      </c>
      <c r="X183" s="91">
        <f>'[4]НМО'!AK109</f>
        <v>0</v>
      </c>
      <c r="Y183" s="148">
        <f>'[6]реализация'!Y25</f>
        <v>0</v>
      </c>
      <c r="Z183" s="148">
        <f>'[6]реализация'!Z25</f>
        <v>0</v>
      </c>
      <c r="AA183" s="154">
        <f>'[6]реализация'!AA25</f>
        <v>0</v>
      </c>
      <c r="AB183" s="95">
        <f t="shared" si="168"/>
        <v>0</v>
      </c>
      <c r="AC183" s="80">
        <f t="shared" si="156"/>
        <v>0.4146200000000002</v>
      </c>
    </row>
    <row r="184" spans="1:29" ht="11.25">
      <c r="A184" s="81" t="s">
        <v>103</v>
      </c>
      <c r="B184" s="91">
        <f>'[2]реализация'!M184</f>
        <v>1111</v>
      </c>
      <c r="C184" s="91">
        <f>'[2]реализация'!O184</f>
        <v>97</v>
      </c>
      <c r="D184" s="87">
        <f>'[6]реализация'!D26</f>
        <v>221.829</v>
      </c>
      <c r="E184" s="87">
        <f>'[6]реализация'!E26</f>
        <v>708.87556</v>
      </c>
      <c r="F184" s="91">
        <f>'[4]НМО'!H110</f>
        <v>1387</v>
      </c>
      <c r="G184" s="91">
        <f>'[4]НМО'!O110</f>
        <v>71</v>
      </c>
      <c r="H184" s="87">
        <f t="shared" si="151"/>
        <v>195.66198614605926</v>
      </c>
      <c r="I184" s="91">
        <f>'[4]НМО'!X110</f>
        <v>207</v>
      </c>
      <c r="J184" s="88">
        <f t="shared" si="161"/>
        <v>1523</v>
      </c>
      <c r="K184" s="84">
        <f t="shared" si="152"/>
        <v>214.8472998561271</v>
      </c>
      <c r="L184" s="91">
        <f>'[6]реализация'!L26</f>
        <v>0</v>
      </c>
      <c r="M184" s="87">
        <f t="shared" si="162"/>
        <v>432.87555999999995</v>
      </c>
      <c r="N184" s="93">
        <f t="shared" si="163"/>
        <v>-678.12444</v>
      </c>
      <c r="O184" s="89">
        <f t="shared" si="164"/>
        <v>233</v>
      </c>
      <c r="P184" s="91">
        <f>'[4]НМО'!AD110</f>
        <v>318</v>
      </c>
      <c r="Q184" s="88">
        <f t="shared" si="165"/>
        <v>115</v>
      </c>
      <c r="R184" s="88">
        <f t="shared" si="166"/>
        <v>0</v>
      </c>
      <c r="S184" s="148">
        <f>'[6]реализация'!S26</f>
        <v>0</v>
      </c>
      <c r="T184" s="148">
        <f>'[6]реализация'!T26</f>
        <v>0</v>
      </c>
      <c r="U184" s="94">
        <f t="shared" si="167"/>
        <v>0</v>
      </c>
      <c r="V184" s="148">
        <f>'[6]реализация'!V26</f>
        <v>0</v>
      </c>
      <c r="W184" s="148">
        <f>'[6]реализация'!W26</f>
        <v>0</v>
      </c>
      <c r="X184" s="91">
        <f>'[4]НМО'!AK110</f>
        <v>115</v>
      </c>
      <c r="Y184" s="148">
        <f>'[6]реализация'!Y26</f>
        <v>0</v>
      </c>
      <c r="Z184" s="148">
        <f>'[6]реализация'!Z26</f>
        <v>0</v>
      </c>
      <c r="AA184" s="154">
        <f>'[6]реализация'!AA26</f>
        <v>0</v>
      </c>
      <c r="AB184" s="95">
        <f t="shared" si="168"/>
        <v>433</v>
      </c>
      <c r="AC184" s="80">
        <f t="shared" si="156"/>
        <v>0.12444000000004962</v>
      </c>
    </row>
    <row r="185" spans="1:29" ht="11.25">
      <c r="A185" s="81" t="s">
        <v>104</v>
      </c>
      <c r="B185" s="91">
        <f>'[2]реализация'!M185</f>
        <v>740</v>
      </c>
      <c r="C185" s="91">
        <f>'[2]реализация'!O185</f>
        <v>177</v>
      </c>
      <c r="D185" s="87">
        <f>'[6]реализация'!D27</f>
        <v>760.7220000000001</v>
      </c>
      <c r="E185" s="87">
        <f>'[6]реализация'!E27</f>
        <v>2364.73062</v>
      </c>
      <c r="F185" s="91">
        <f>'[4]НМО'!H111</f>
        <v>2991</v>
      </c>
      <c r="G185" s="91">
        <f>'[4]НМО'!O111</f>
        <v>66</v>
      </c>
      <c r="H185" s="87">
        <f t="shared" si="151"/>
        <v>126.48375145580009</v>
      </c>
      <c r="I185" s="91">
        <f>'[4]НМО'!X111</f>
        <v>227</v>
      </c>
      <c r="J185" s="88">
        <f t="shared" si="161"/>
        <v>3152</v>
      </c>
      <c r="K185" s="84">
        <f t="shared" si="152"/>
        <v>133.2921379433908</v>
      </c>
      <c r="L185" s="91">
        <f>'[6]реализация'!L27</f>
        <v>0</v>
      </c>
      <c r="M185" s="87">
        <f t="shared" si="162"/>
        <v>113.73061999999982</v>
      </c>
      <c r="N185" s="93">
        <f t="shared" si="163"/>
        <v>-626.2693800000002</v>
      </c>
      <c r="O185" s="89">
        <f t="shared" si="164"/>
        <v>338</v>
      </c>
      <c r="P185" s="91">
        <f>'[4]НМО'!AD111</f>
        <v>114</v>
      </c>
      <c r="Q185" s="88">
        <f t="shared" si="165"/>
        <v>0</v>
      </c>
      <c r="R185" s="88">
        <f t="shared" si="166"/>
        <v>0</v>
      </c>
      <c r="S185" s="148">
        <f>'[6]реализация'!S27</f>
        <v>0</v>
      </c>
      <c r="T185" s="148">
        <f>'[6]реализация'!T27</f>
        <v>0</v>
      </c>
      <c r="U185" s="94">
        <f t="shared" si="167"/>
        <v>0</v>
      </c>
      <c r="V185" s="148">
        <f>'[6]реализация'!V27</f>
        <v>0</v>
      </c>
      <c r="W185" s="148">
        <f>'[6]реализация'!W27</f>
        <v>0</v>
      </c>
      <c r="X185" s="91">
        <f>'[4]НМО'!AK111</f>
        <v>0</v>
      </c>
      <c r="Y185" s="148">
        <f>'[6]реализация'!Y27</f>
        <v>0</v>
      </c>
      <c r="Z185" s="148">
        <f>'[6]реализация'!Z27</f>
        <v>0</v>
      </c>
      <c r="AA185" s="154">
        <f>'[6]реализация'!AA27</f>
        <v>0</v>
      </c>
      <c r="AB185" s="95">
        <f t="shared" si="168"/>
        <v>114</v>
      </c>
      <c r="AC185" s="80">
        <f t="shared" si="156"/>
        <v>0.2693800000001829</v>
      </c>
    </row>
    <row r="186" spans="1:29" ht="11.25">
      <c r="A186" s="81" t="s">
        <v>105</v>
      </c>
      <c r="B186" s="91">
        <f>'[2]реализация'!M186</f>
        <v>1290</v>
      </c>
      <c r="C186" s="91">
        <f>'[2]реализация'!O186</f>
        <v>3049</v>
      </c>
      <c r="D186" s="87">
        <f>'[6]реализация'!D28</f>
        <v>4144.458</v>
      </c>
      <c r="E186" s="87">
        <f>'[6]реализация'!E28</f>
        <v>16637.22238</v>
      </c>
      <c r="F186" s="91">
        <f>'[4]НМО'!H112</f>
        <v>16791</v>
      </c>
      <c r="G186" s="91">
        <f>'[4]НМО'!O112</f>
        <v>2654</v>
      </c>
      <c r="H186" s="87">
        <f t="shared" si="151"/>
        <v>100.92429863884527</v>
      </c>
      <c r="I186" s="91">
        <f>'[4]НМО'!X112</f>
        <v>2373</v>
      </c>
      <c r="J186" s="88">
        <f t="shared" si="161"/>
        <v>16510</v>
      </c>
      <c r="K186" s="84">
        <f t="shared" si="152"/>
        <v>99.23531478335629</v>
      </c>
      <c r="L186" s="91">
        <f>'[6]реализация'!L28</f>
        <v>0</v>
      </c>
      <c r="M186" s="87">
        <f t="shared" si="162"/>
        <v>1136.2223799999992</v>
      </c>
      <c r="N186" s="93">
        <f t="shared" si="163"/>
        <v>-153.77762000000075</v>
      </c>
      <c r="O186" s="89">
        <f t="shared" si="164"/>
        <v>2768</v>
      </c>
      <c r="P186" s="91">
        <f>'[4]НМО'!AD112</f>
        <v>750</v>
      </c>
      <c r="Q186" s="88">
        <f>R186+U186+X186</f>
        <v>386</v>
      </c>
      <c r="R186" s="88">
        <f>SUM(S186:T186)</f>
        <v>0</v>
      </c>
      <c r="S186" s="148">
        <f>'[6]реализация'!S28</f>
        <v>0</v>
      </c>
      <c r="T186" s="148">
        <f>'[6]реализация'!T28</f>
        <v>0</v>
      </c>
      <c r="U186" s="94">
        <f>SUM(V186:W186)</f>
        <v>1</v>
      </c>
      <c r="V186" s="148">
        <f>'[6]реализация'!V28</f>
        <v>0</v>
      </c>
      <c r="W186" s="148">
        <v>1</v>
      </c>
      <c r="X186" s="91">
        <f>'[4]НМО'!AK112</f>
        <v>385</v>
      </c>
      <c r="Y186" s="148">
        <f>'[6]реализация'!Y28</f>
        <v>0</v>
      </c>
      <c r="Z186" s="148">
        <f>'[6]реализация'!Z28</f>
        <v>0</v>
      </c>
      <c r="AA186" s="154">
        <f>'[6]реализация'!AA28</f>
        <v>0</v>
      </c>
      <c r="AB186" s="95">
        <f>P186+Q186+Y186+Z186-AA186</f>
        <v>1136</v>
      </c>
      <c r="AC186" s="80">
        <f>AB186-M186</f>
        <v>-0.22237999999924796</v>
      </c>
    </row>
    <row r="187" spans="1:29" ht="11.25">
      <c r="A187" s="81" t="s">
        <v>106</v>
      </c>
      <c r="B187" s="87">
        <f aca="true" t="shared" si="169" ref="B187:G187">SUM(B188:B192)</f>
        <v>17</v>
      </c>
      <c r="C187" s="87">
        <f t="shared" si="169"/>
        <v>450</v>
      </c>
      <c r="D187" s="87">
        <f t="shared" si="169"/>
        <v>143.79100000000003</v>
      </c>
      <c r="E187" s="87">
        <f t="shared" si="169"/>
        <v>602.38056</v>
      </c>
      <c r="F187" s="87">
        <f t="shared" si="169"/>
        <v>602</v>
      </c>
      <c r="G187" s="87">
        <f t="shared" si="169"/>
        <v>299</v>
      </c>
      <c r="H187" s="87">
        <f t="shared" si="151"/>
        <v>99.93682399046875</v>
      </c>
      <c r="I187" s="88">
        <f>SUM(I188:I192)</f>
        <v>667</v>
      </c>
      <c r="J187" s="88">
        <f>SUM(J188:J192)</f>
        <v>970</v>
      </c>
      <c r="K187" s="84">
        <f t="shared" si="152"/>
        <v>161.0277728750078</v>
      </c>
      <c r="L187" s="87">
        <f>SUM(L188:L192)</f>
        <v>0</v>
      </c>
      <c r="M187" s="87">
        <f>SUM(M188:M192)</f>
        <v>17.38055999999999</v>
      </c>
      <c r="N187" s="87">
        <f>SUM(N188:N192)</f>
        <v>0.38055999999998846</v>
      </c>
      <c r="O187" s="89">
        <f>SUM(O188:O192)</f>
        <v>818</v>
      </c>
      <c r="P187" s="90">
        <f aca="true" t="shared" si="170" ref="P187:AB187">SUM(P188:P192)</f>
        <v>16</v>
      </c>
      <c r="Q187" s="87">
        <f t="shared" si="170"/>
        <v>1</v>
      </c>
      <c r="R187" s="87">
        <f t="shared" si="170"/>
        <v>0</v>
      </c>
      <c r="S187" s="87">
        <f t="shared" si="170"/>
        <v>0</v>
      </c>
      <c r="T187" s="87">
        <f t="shared" si="170"/>
        <v>0</v>
      </c>
      <c r="U187" s="87">
        <f t="shared" si="170"/>
        <v>0</v>
      </c>
      <c r="V187" s="87">
        <f t="shared" si="170"/>
        <v>0</v>
      </c>
      <c r="W187" s="87">
        <f t="shared" si="170"/>
        <v>0</v>
      </c>
      <c r="X187" s="87">
        <f t="shared" si="170"/>
        <v>1</v>
      </c>
      <c r="Y187" s="87">
        <f t="shared" si="170"/>
        <v>0</v>
      </c>
      <c r="Z187" s="87">
        <f t="shared" si="170"/>
        <v>0</v>
      </c>
      <c r="AA187" s="87">
        <f t="shared" si="170"/>
        <v>0</v>
      </c>
      <c r="AB187" s="89">
        <f t="shared" si="170"/>
        <v>17</v>
      </c>
      <c r="AC187" s="80">
        <f aca="true" t="shared" si="171" ref="AC187:AC216">AB187-M187</f>
        <v>-0.38055999999998846</v>
      </c>
    </row>
    <row r="188" spans="1:29" ht="11.25">
      <c r="A188" s="81" t="s">
        <v>107</v>
      </c>
      <c r="B188" s="91">
        <f>'[2]реализация'!M188</f>
        <v>0</v>
      </c>
      <c r="C188" s="91">
        <f>'[2]реализация'!O188</f>
        <v>0</v>
      </c>
      <c r="D188" s="87">
        <f>'[6]реализация'!D30</f>
        <v>0</v>
      </c>
      <c r="E188" s="87">
        <f>'[6]реализация'!E30</f>
        <v>0</v>
      </c>
      <c r="F188" s="91">
        <f>'[4]НМО'!H114</f>
        <v>0</v>
      </c>
      <c r="G188" s="91">
        <f>'[4]НМО'!O114</f>
        <v>0</v>
      </c>
      <c r="H188" s="87">
        <f t="shared" si="151"/>
        <v>0</v>
      </c>
      <c r="I188" s="91">
        <f>'[4]НМО'!X114</f>
        <v>0</v>
      </c>
      <c r="J188" s="88">
        <f aca="true" t="shared" si="172" ref="J188:J200">F188-G188+I188</f>
        <v>0</v>
      </c>
      <c r="K188" s="84">
        <f t="shared" si="152"/>
        <v>0</v>
      </c>
      <c r="L188" s="91">
        <f>'[6]реализация'!L30</f>
        <v>0</v>
      </c>
      <c r="M188" s="87">
        <f aca="true" t="shared" si="173" ref="M188:M200">B188+E188-F188-L188</f>
        <v>0</v>
      </c>
      <c r="N188" s="93">
        <f aca="true" t="shared" si="174" ref="N188:N200">M188-B188</f>
        <v>0</v>
      </c>
      <c r="O188" s="89">
        <f aca="true" t="shared" si="175" ref="O188:O200">C188-G188+I188</f>
        <v>0</v>
      </c>
      <c r="P188" s="91">
        <f>'[4]НМО'!AD114</f>
        <v>0</v>
      </c>
      <c r="Q188" s="88">
        <f>R188+U188+X188</f>
        <v>0</v>
      </c>
      <c r="R188" s="88">
        <f>SUM(S188:T188)</f>
        <v>0</v>
      </c>
      <c r="S188" s="148">
        <f>'[6]реализация'!S30</f>
        <v>0</v>
      </c>
      <c r="T188" s="148">
        <f>'[6]реализация'!T30</f>
        <v>0</v>
      </c>
      <c r="U188" s="94">
        <f>SUM(V188:W188)</f>
        <v>0</v>
      </c>
      <c r="V188" s="148">
        <f>'[6]реализация'!V30</f>
        <v>0</v>
      </c>
      <c r="W188" s="148">
        <f>'[6]реализация'!W30</f>
        <v>0</v>
      </c>
      <c r="X188" s="91">
        <f>'[4]НМО'!AK114</f>
        <v>0</v>
      </c>
      <c r="Y188" s="148">
        <f>'[6]реализация'!Y30</f>
        <v>0</v>
      </c>
      <c r="Z188" s="148">
        <f>'[6]реализация'!Z30</f>
        <v>0</v>
      </c>
      <c r="AA188" s="154">
        <f>'[6]реализация'!AA30</f>
        <v>0</v>
      </c>
      <c r="AB188" s="95">
        <f aca="true" t="shared" si="176" ref="AB188:AB197">P188+Q188+Y188+Z188-AA188</f>
        <v>0</v>
      </c>
      <c r="AC188" s="80">
        <f t="shared" si="171"/>
        <v>0</v>
      </c>
    </row>
    <row r="189" spans="1:29" ht="11.25">
      <c r="A189" s="81" t="s">
        <v>108</v>
      </c>
      <c r="B189" s="91">
        <f>'[2]реализация'!M189</f>
        <v>0</v>
      </c>
      <c r="C189" s="91">
        <f>'[2]реализация'!O189</f>
        <v>0</v>
      </c>
      <c r="D189" s="87">
        <f>'[6]реализация'!D31</f>
        <v>0</v>
      </c>
      <c r="E189" s="87">
        <f>'[6]реализация'!E31</f>
        <v>0</v>
      </c>
      <c r="F189" s="91">
        <f>'[4]НМО'!H115</f>
        <v>0</v>
      </c>
      <c r="G189" s="91">
        <f>'[4]НМО'!O115</f>
        <v>0</v>
      </c>
      <c r="H189" s="87">
        <f t="shared" si="151"/>
        <v>0</v>
      </c>
      <c r="I189" s="91">
        <f>'[4]НМО'!X115</f>
        <v>0</v>
      </c>
      <c r="J189" s="88">
        <f t="shared" si="172"/>
        <v>0</v>
      </c>
      <c r="K189" s="84">
        <f t="shared" si="152"/>
        <v>0</v>
      </c>
      <c r="L189" s="91">
        <f>'[6]реализация'!L31</f>
        <v>0</v>
      </c>
      <c r="M189" s="87">
        <f t="shared" si="173"/>
        <v>0</v>
      </c>
      <c r="N189" s="93">
        <f t="shared" si="174"/>
        <v>0</v>
      </c>
      <c r="O189" s="89">
        <f t="shared" si="175"/>
        <v>0</v>
      </c>
      <c r="P189" s="91">
        <f>'[4]НМО'!AD115</f>
        <v>0</v>
      </c>
      <c r="Q189" s="88">
        <f aca="true" t="shared" si="177" ref="Q189:Q197">R189+U189+X189</f>
        <v>0</v>
      </c>
      <c r="R189" s="88">
        <f aca="true" t="shared" si="178" ref="R189:R197">SUM(S189:T189)</f>
        <v>0</v>
      </c>
      <c r="S189" s="148">
        <f>'[6]реализация'!S31</f>
        <v>0</v>
      </c>
      <c r="T189" s="148">
        <f>'[6]реализация'!T31</f>
        <v>0</v>
      </c>
      <c r="U189" s="94">
        <f aca="true" t="shared" si="179" ref="U189:U197">SUM(V189:W189)</f>
        <v>0</v>
      </c>
      <c r="V189" s="148">
        <f>'[6]реализация'!V31</f>
        <v>0</v>
      </c>
      <c r="W189" s="148">
        <f>'[6]реализация'!W31</f>
        <v>0</v>
      </c>
      <c r="X189" s="91">
        <f>'[4]НМО'!AK115</f>
        <v>0</v>
      </c>
      <c r="Y189" s="148">
        <f>'[6]реализация'!Y31</f>
        <v>0</v>
      </c>
      <c r="Z189" s="148">
        <f>'[6]реализация'!Z31</f>
        <v>0</v>
      </c>
      <c r="AA189" s="154">
        <f>'[6]реализация'!AA31</f>
        <v>0</v>
      </c>
      <c r="AB189" s="95">
        <f t="shared" si="176"/>
        <v>0</v>
      </c>
      <c r="AC189" s="80">
        <f t="shared" si="171"/>
        <v>0</v>
      </c>
    </row>
    <row r="190" spans="1:29" ht="11.25">
      <c r="A190" s="81" t="s">
        <v>109</v>
      </c>
      <c r="B190" s="91">
        <f>'[2]реализация'!M190</f>
        <v>0</v>
      </c>
      <c r="C190" s="91">
        <f>'[2]реализация'!O190</f>
        <v>48</v>
      </c>
      <c r="D190" s="87">
        <f>'[6]реализация'!D32</f>
        <v>27.503</v>
      </c>
      <c r="E190" s="87">
        <f>'[6]реализация'!E32</f>
        <v>134.8268</v>
      </c>
      <c r="F190" s="91">
        <f>'[4]НМО'!H116</f>
        <v>135</v>
      </c>
      <c r="G190" s="91">
        <f>'[4]НМО'!O116</f>
        <v>48</v>
      </c>
      <c r="H190" s="87">
        <f t="shared" si="151"/>
        <v>100.12846110713893</v>
      </c>
      <c r="I190" s="91">
        <f>'[4]НМО'!X116</f>
        <v>34</v>
      </c>
      <c r="J190" s="88">
        <f t="shared" si="172"/>
        <v>121</v>
      </c>
      <c r="K190" s="84">
        <f t="shared" si="152"/>
        <v>89.74476884417638</v>
      </c>
      <c r="L190" s="91">
        <f>'[6]реализация'!L32</f>
        <v>0</v>
      </c>
      <c r="M190" s="87">
        <f t="shared" si="173"/>
        <v>-0.17320000000000846</v>
      </c>
      <c r="N190" s="93">
        <f t="shared" si="174"/>
        <v>-0.17320000000000846</v>
      </c>
      <c r="O190" s="89">
        <f t="shared" si="175"/>
        <v>34</v>
      </c>
      <c r="P190" s="91">
        <f>'[4]НМО'!AD116</f>
        <v>0</v>
      </c>
      <c r="Q190" s="88">
        <f t="shared" si="177"/>
        <v>0</v>
      </c>
      <c r="R190" s="88">
        <f t="shared" si="178"/>
        <v>0</v>
      </c>
      <c r="S190" s="148">
        <f>'[6]реализация'!S32</f>
        <v>0</v>
      </c>
      <c r="T190" s="148">
        <f>'[6]реализация'!T32</f>
        <v>0</v>
      </c>
      <c r="U190" s="94">
        <f t="shared" si="179"/>
        <v>0</v>
      </c>
      <c r="V190" s="148">
        <f>'[6]реализация'!V32</f>
        <v>0</v>
      </c>
      <c r="W190" s="148">
        <f>'[6]реализация'!W32</f>
        <v>0</v>
      </c>
      <c r="X190" s="91">
        <f>'[4]НМО'!AK116</f>
        <v>0</v>
      </c>
      <c r="Y190" s="148">
        <f>'[6]реализация'!Y32</f>
        <v>0</v>
      </c>
      <c r="Z190" s="148">
        <f>'[6]реализация'!Z32</f>
        <v>0</v>
      </c>
      <c r="AA190" s="154">
        <f>'[6]реализация'!AA32</f>
        <v>0</v>
      </c>
      <c r="AB190" s="95">
        <f t="shared" si="176"/>
        <v>0</v>
      </c>
      <c r="AC190" s="80">
        <f t="shared" si="171"/>
        <v>0.17320000000000846</v>
      </c>
    </row>
    <row r="191" spans="1:29" ht="11.25">
      <c r="A191" s="81" t="s">
        <v>110</v>
      </c>
      <c r="B191" s="91">
        <f>'[2]реализация'!M191</f>
        <v>0</v>
      </c>
      <c r="C191" s="91">
        <f>'[2]реализация'!O191</f>
        <v>383</v>
      </c>
      <c r="D191" s="87">
        <f>'[6]реализация'!D33</f>
        <v>102.811</v>
      </c>
      <c r="E191" s="87">
        <f>'[6]реализация'!E33</f>
        <v>408.988</v>
      </c>
      <c r="F191" s="91">
        <f>'[4]НМО'!H117</f>
        <v>394</v>
      </c>
      <c r="G191" s="91">
        <f>'[4]НМО'!O117</f>
        <v>233</v>
      </c>
      <c r="H191" s="87">
        <f t="shared" si="151"/>
        <v>96.33534480229248</v>
      </c>
      <c r="I191" s="91">
        <f>'[4]НМО'!X117</f>
        <v>581</v>
      </c>
      <c r="J191" s="88">
        <f t="shared" si="172"/>
        <v>742</v>
      </c>
      <c r="K191" s="84">
        <f t="shared" si="152"/>
        <v>181.4234158459417</v>
      </c>
      <c r="L191" s="91">
        <f>'[6]реализация'!L33</f>
        <v>0</v>
      </c>
      <c r="M191" s="87">
        <f t="shared" si="173"/>
        <v>14.988</v>
      </c>
      <c r="N191" s="93">
        <f t="shared" si="174"/>
        <v>14.988</v>
      </c>
      <c r="O191" s="89">
        <f t="shared" si="175"/>
        <v>731</v>
      </c>
      <c r="P191" s="91">
        <f>'[4]НМО'!AD117</f>
        <v>15</v>
      </c>
      <c r="Q191" s="88">
        <f t="shared" si="177"/>
        <v>0</v>
      </c>
      <c r="R191" s="88">
        <f t="shared" si="178"/>
        <v>0</v>
      </c>
      <c r="S191" s="148">
        <f>'[6]реализация'!S33</f>
        <v>0</v>
      </c>
      <c r="T191" s="148">
        <f>'[6]реализация'!T33</f>
        <v>0</v>
      </c>
      <c r="U191" s="94">
        <f t="shared" si="179"/>
        <v>0</v>
      </c>
      <c r="V191" s="148">
        <f>'[6]реализация'!V33</f>
        <v>0</v>
      </c>
      <c r="W191" s="148">
        <f>'[6]реализация'!W33</f>
        <v>0</v>
      </c>
      <c r="X191" s="91">
        <f>'[4]НМО'!AK117</f>
        <v>0</v>
      </c>
      <c r="Y191" s="148">
        <f>'[6]реализация'!Y33</f>
        <v>0</v>
      </c>
      <c r="Z191" s="148">
        <f>'[6]реализация'!Z33</f>
        <v>0</v>
      </c>
      <c r="AA191" s="154">
        <f>'[6]реализация'!AA33</f>
        <v>0</v>
      </c>
      <c r="AB191" s="95">
        <f t="shared" si="176"/>
        <v>15</v>
      </c>
      <c r="AC191" s="80">
        <f t="shared" si="171"/>
        <v>0.012000000000000455</v>
      </c>
    </row>
    <row r="192" spans="1:29" ht="11.25">
      <c r="A192" s="81" t="s">
        <v>111</v>
      </c>
      <c r="B192" s="91">
        <f>'[2]реализация'!M192</f>
        <v>17</v>
      </c>
      <c r="C192" s="91">
        <f>'[2]реализация'!O192</f>
        <v>19</v>
      </c>
      <c r="D192" s="87">
        <f>'[6]реализация'!D34</f>
        <v>13.477</v>
      </c>
      <c r="E192" s="87">
        <f>'[6]реализация'!E34</f>
        <v>58.56576</v>
      </c>
      <c r="F192" s="91">
        <f>'[4]НМО'!H118</f>
        <v>73</v>
      </c>
      <c r="G192" s="91">
        <f>'[4]НМО'!O118</f>
        <v>18</v>
      </c>
      <c r="H192" s="87">
        <f t="shared" si="151"/>
        <v>124.64620966243758</v>
      </c>
      <c r="I192" s="91">
        <f>'[4]НМО'!X118</f>
        <v>52</v>
      </c>
      <c r="J192" s="88">
        <f t="shared" si="172"/>
        <v>107</v>
      </c>
      <c r="K192" s="84">
        <f t="shared" si="152"/>
        <v>182.70060868329892</v>
      </c>
      <c r="L192" s="91">
        <f>'[6]реализация'!L34</f>
        <v>0</v>
      </c>
      <c r="M192" s="87">
        <f t="shared" si="173"/>
        <v>2.5657599999999974</v>
      </c>
      <c r="N192" s="93">
        <f t="shared" si="174"/>
        <v>-14.434240000000003</v>
      </c>
      <c r="O192" s="89">
        <f t="shared" si="175"/>
        <v>53</v>
      </c>
      <c r="P192" s="91">
        <f>'[4]НМО'!AD118</f>
        <v>1</v>
      </c>
      <c r="Q192" s="88">
        <f t="shared" si="177"/>
        <v>1</v>
      </c>
      <c r="R192" s="88">
        <f t="shared" si="178"/>
        <v>0</v>
      </c>
      <c r="S192" s="148">
        <f>'[6]реализация'!S34</f>
        <v>0</v>
      </c>
      <c r="T192" s="148">
        <f>'[6]реализация'!T34</f>
        <v>0</v>
      </c>
      <c r="U192" s="94">
        <f t="shared" si="179"/>
        <v>0</v>
      </c>
      <c r="V192" s="148">
        <f>'[6]реализация'!V34</f>
        <v>0</v>
      </c>
      <c r="W192" s="148">
        <f>'[6]реализация'!W34</f>
        <v>0</v>
      </c>
      <c r="X192" s="91">
        <f>'[4]НМО'!AK118</f>
        <v>1</v>
      </c>
      <c r="Y192" s="148">
        <f>'[6]реализация'!Y34</f>
        <v>0</v>
      </c>
      <c r="Z192" s="148">
        <f>'[6]реализация'!Z34</f>
        <v>0</v>
      </c>
      <c r="AA192" s="154">
        <f>'[6]реализация'!AA34</f>
        <v>0</v>
      </c>
      <c r="AB192" s="95">
        <f t="shared" si="176"/>
        <v>2</v>
      </c>
      <c r="AC192" s="80">
        <f t="shared" si="171"/>
        <v>-0.5657599999999974</v>
      </c>
    </row>
    <row r="193" spans="1:29" ht="11.25">
      <c r="A193" s="81" t="s">
        <v>112</v>
      </c>
      <c r="B193" s="91">
        <f>'[2]реализация'!M193</f>
        <v>16</v>
      </c>
      <c r="C193" s="91">
        <f>'[2]реализация'!O193</f>
        <v>226</v>
      </c>
      <c r="D193" s="87">
        <f>'[6]реализация'!D35</f>
        <v>120.13499999999998</v>
      </c>
      <c r="E193" s="87">
        <f>'[6]реализация'!E35</f>
        <v>514.3926799999999</v>
      </c>
      <c r="F193" s="91">
        <f>'[4]НМО'!H119</f>
        <v>525</v>
      </c>
      <c r="G193" s="91">
        <f>'[4]НМО'!O119</f>
        <v>189</v>
      </c>
      <c r="H193" s="87">
        <f t="shared" si="151"/>
        <v>102.06210554940247</v>
      </c>
      <c r="I193" s="91">
        <f>'[4]НМО'!X119</f>
        <v>315</v>
      </c>
      <c r="J193" s="88">
        <f t="shared" si="172"/>
        <v>651</v>
      </c>
      <c r="K193" s="84">
        <f t="shared" si="152"/>
        <v>126.55701088125906</v>
      </c>
      <c r="L193" s="91">
        <f>'[6]реализация'!L35</f>
        <v>0</v>
      </c>
      <c r="M193" s="87">
        <f t="shared" si="173"/>
        <v>5.3926799999999275</v>
      </c>
      <c r="N193" s="93">
        <f t="shared" si="174"/>
        <v>-10.607320000000072</v>
      </c>
      <c r="O193" s="89">
        <f t="shared" si="175"/>
        <v>352</v>
      </c>
      <c r="P193" s="91">
        <f>'[4]НМО'!AD119</f>
        <v>4</v>
      </c>
      <c r="Q193" s="88">
        <f t="shared" si="177"/>
        <v>1</v>
      </c>
      <c r="R193" s="88">
        <f t="shared" si="178"/>
        <v>0</v>
      </c>
      <c r="S193" s="148">
        <f>'[6]реализация'!S35</f>
        <v>0</v>
      </c>
      <c r="T193" s="148">
        <f>'[6]реализация'!T35</f>
        <v>0</v>
      </c>
      <c r="U193" s="94">
        <f t="shared" si="179"/>
        <v>0</v>
      </c>
      <c r="V193" s="148">
        <f>'[6]реализация'!V35</f>
        <v>0</v>
      </c>
      <c r="W193" s="148">
        <f>'[6]реализация'!W35</f>
        <v>0</v>
      </c>
      <c r="X193" s="91">
        <f>'[4]НМО'!AK119</f>
        <v>1</v>
      </c>
      <c r="Y193" s="148">
        <f>'[6]реализация'!Y35</f>
        <v>0</v>
      </c>
      <c r="Z193" s="148">
        <f>'[6]реализация'!Z35</f>
        <v>0</v>
      </c>
      <c r="AA193" s="154">
        <f>'[6]реализация'!AA35</f>
        <v>0</v>
      </c>
      <c r="AB193" s="95">
        <f t="shared" si="176"/>
        <v>5</v>
      </c>
      <c r="AC193" s="80">
        <f t="shared" si="171"/>
        <v>-0.39267999999992753</v>
      </c>
    </row>
    <row r="194" spans="1:29" ht="11.25">
      <c r="A194" s="81" t="s">
        <v>113</v>
      </c>
      <c r="B194" s="91">
        <f>'[2]реализация'!M194</f>
        <v>5256</v>
      </c>
      <c r="C194" s="91">
        <f>'[2]реализация'!O194</f>
        <v>2434</v>
      </c>
      <c r="D194" s="87">
        <f>'[6]реализация'!D36</f>
        <v>1269.2530000000002</v>
      </c>
      <c r="E194" s="87">
        <f>'[6]реализация'!E36</f>
        <v>7410.448379999999</v>
      </c>
      <c r="F194" s="91">
        <f>'[4]НМО'!H120</f>
        <v>10577</v>
      </c>
      <c r="G194" s="91">
        <f>'[4]НМО'!O120</f>
        <v>1758</v>
      </c>
      <c r="H194" s="87">
        <f t="shared" si="151"/>
        <v>142.730904496227</v>
      </c>
      <c r="I194" s="91">
        <f>'[4]НМО'!X120</f>
        <v>2111</v>
      </c>
      <c r="J194" s="88">
        <f t="shared" si="172"/>
        <v>10930</v>
      </c>
      <c r="K194" s="84">
        <f t="shared" si="152"/>
        <v>147.49444891214534</v>
      </c>
      <c r="L194" s="91">
        <f>'[6]реализация'!L36</f>
        <v>0</v>
      </c>
      <c r="M194" s="87">
        <f t="shared" si="173"/>
        <v>2089.448379999998</v>
      </c>
      <c r="N194" s="93">
        <f t="shared" si="174"/>
        <v>-3166.551620000002</v>
      </c>
      <c r="O194" s="89">
        <f t="shared" si="175"/>
        <v>2787</v>
      </c>
      <c r="P194" s="91">
        <f>'[4]НМО'!AD120</f>
        <v>1056</v>
      </c>
      <c r="Q194" s="88">
        <f t="shared" si="177"/>
        <v>1033</v>
      </c>
      <c r="R194" s="88">
        <f t="shared" si="178"/>
        <v>0</v>
      </c>
      <c r="S194" s="148">
        <f>'[6]реализация'!S36</f>
        <v>0</v>
      </c>
      <c r="T194" s="148">
        <f>'[6]реализация'!T36</f>
        <v>0</v>
      </c>
      <c r="U194" s="94">
        <f t="shared" si="179"/>
        <v>0</v>
      </c>
      <c r="V194" s="148">
        <f>'[6]реализация'!V36</f>
        <v>0</v>
      </c>
      <c r="W194" s="148">
        <f>'[6]реализация'!W36</f>
        <v>0</v>
      </c>
      <c r="X194" s="91">
        <f>'[4]НМО'!AK120</f>
        <v>1033</v>
      </c>
      <c r="Y194" s="148">
        <f>'[6]реализация'!Y36</f>
        <v>0</v>
      </c>
      <c r="Z194" s="148">
        <f>'[6]реализация'!Z36</f>
        <v>0</v>
      </c>
      <c r="AA194" s="154">
        <f>'[6]реализация'!AA36</f>
        <v>0</v>
      </c>
      <c r="AB194" s="95">
        <f t="shared" si="176"/>
        <v>2089</v>
      </c>
      <c r="AC194" s="98">
        <f t="shared" si="171"/>
        <v>-0.4483799999979965</v>
      </c>
    </row>
    <row r="195" spans="1:29" ht="11.25">
      <c r="A195" s="81" t="s">
        <v>114</v>
      </c>
      <c r="B195" s="91">
        <f>'[2]реализация'!M195</f>
        <v>639</v>
      </c>
      <c r="C195" s="91">
        <f>'[2]реализация'!O195</f>
        <v>129</v>
      </c>
      <c r="D195" s="87">
        <f>'[6]реализация'!D37</f>
        <v>427.197</v>
      </c>
      <c r="E195" s="87">
        <f>'[6]реализация'!E37</f>
        <v>1613.63702</v>
      </c>
      <c r="F195" s="91">
        <f>'[4]НМО'!H121</f>
        <v>1681</v>
      </c>
      <c r="G195" s="91">
        <f>'[4]НМО'!O121</f>
        <v>123</v>
      </c>
      <c r="H195" s="87">
        <f t="shared" si="151"/>
        <v>104.17460551320272</v>
      </c>
      <c r="I195" s="91">
        <f>'[4]НМО'!X121</f>
        <v>73</v>
      </c>
      <c r="J195" s="88">
        <f t="shared" si="172"/>
        <v>1631</v>
      </c>
      <c r="K195" s="84">
        <f t="shared" si="152"/>
        <v>101.07601522429128</v>
      </c>
      <c r="L195" s="91">
        <f>'[6]реализация'!L37</f>
        <v>0</v>
      </c>
      <c r="M195" s="87">
        <f t="shared" si="173"/>
        <v>571.6370200000001</v>
      </c>
      <c r="N195" s="93">
        <f t="shared" si="174"/>
        <v>-67.36297999999988</v>
      </c>
      <c r="O195" s="89">
        <f t="shared" si="175"/>
        <v>79</v>
      </c>
      <c r="P195" s="91">
        <f>'[4]НМО'!AD121</f>
        <v>349</v>
      </c>
      <c r="Q195" s="88">
        <f t="shared" si="177"/>
        <v>223</v>
      </c>
      <c r="R195" s="88">
        <f t="shared" si="178"/>
        <v>0</v>
      </c>
      <c r="S195" s="148">
        <f>'[6]реализация'!S37</f>
        <v>0</v>
      </c>
      <c r="T195" s="148">
        <f>'[6]реализация'!T37</f>
        <v>0</v>
      </c>
      <c r="U195" s="94">
        <f t="shared" si="179"/>
        <v>0</v>
      </c>
      <c r="V195" s="148">
        <f>'[6]реализация'!V37</f>
        <v>0</v>
      </c>
      <c r="W195" s="148">
        <f>'[6]реализация'!W37</f>
        <v>0</v>
      </c>
      <c r="X195" s="91">
        <f>'[4]НМО'!AK121</f>
        <v>223</v>
      </c>
      <c r="Y195" s="148">
        <f>'[6]реализация'!Y37</f>
        <v>0</v>
      </c>
      <c r="Z195" s="148">
        <f>'[6]реализация'!Z37</f>
        <v>0</v>
      </c>
      <c r="AA195" s="154">
        <f>'[6]реализация'!AA37</f>
        <v>0</v>
      </c>
      <c r="AB195" s="95">
        <f t="shared" si="176"/>
        <v>572</v>
      </c>
      <c r="AC195" s="98">
        <f t="shared" si="171"/>
        <v>0.3629799999998795</v>
      </c>
    </row>
    <row r="196" spans="1:29" ht="11.25">
      <c r="A196" s="81" t="s">
        <v>115</v>
      </c>
      <c r="B196" s="91">
        <f>'[2]реализация'!M196</f>
        <v>9812</v>
      </c>
      <c r="C196" s="91">
        <f>'[2]реализация'!O196</f>
        <v>26</v>
      </c>
      <c r="D196" s="87">
        <f>'[6]реализация'!D38</f>
        <v>7537.847000000001</v>
      </c>
      <c r="E196" s="87">
        <f>'[6]реализация'!E38</f>
        <v>13673.753859999997</v>
      </c>
      <c r="F196" s="91">
        <f>'[4]НМО'!H122</f>
        <v>12498</v>
      </c>
      <c r="G196" s="91">
        <f>'[4]НМО'!O122</f>
        <v>13</v>
      </c>
      <c r="H196" s="87">
        <f t="shared" si="151"/>
        <v>91.40138200498515</v>
      </c>
      <c r="I196" s="91">
        <f>'[4]НМО'!X122</f>
        <v>9</v>
      </c>
      <c r="J196" s="88">
        <f t="shared" si="172"/>
        <v>12494</v>
      </c>
      <c r="K196" s="84">
        <f t="shared" si="152"/>
        <v>91.37212888224391</v>
      </c>
      <c r="L196" s="91">
        <f>'[6]реализация'!L38</f>
        <v>0</v>
      </c>
      <c r="M196" s="87">
        <f t="shared" si="173"/>
        <v>10987.753859999997</v>
      </c>
      <c r="N196" s="93">
        <f t="shared" si="174"/>
        <v>1175.753859999997</v>
      </c>
      <c r="O196" s="89">
        <f t="shared" si="175"/>
        <v>22</v>
      </c>
      <c r="P196" s="91">
        <f>'[4]НМО'!AD122</f>
        <v>10501</v>
      </c>
      <c r="Q196" s="88">
        <f t="shared" si="177"/>
        <v>487</v>
      </c>
      <c r="R196" s="88">
        <f t="shared" si="178"/>
        <v>0</v>
      </c>
      <c r="S196" s="148">
        <f>'[6]реализация'!S38</f>
        <v>0</v>
      </c>
      <c r="T196" s="148">
        <f>'[6]реализация'!T38</f>
        <v>0</v>
      </c>
      <c r="U196" s="94">
        <f t="shared" si="179"/>
        <v>0</v>
      </c>
      <c r="V196" s="148">
        <f>'[6]реализация'!V38</f>
        <v>0</v>
      </c>
      <c r="W196" s="148">
        <f>'[6]реализация'!W38</f>
        <v>0</v>
      </c>
      <c r="X196" s="91">
        <f>'[4]НМО'!AK122</f>
        <v>487</v>
      </c>
      <c r="Y196" s="148">
        <f>'[6]реализация'!Y38</f>
        <v>0</v>
      </c>
      <c r="Z196" s="148">
        <f>'[6]реализация'!Z38</f>
        <v>0</v>
      </c>
      <c r="AA196" s="154">
        <f>'[6]реализация'!AA38</f>
        <v>0</v>
      </c>
      <c r="AB196" s="95">
        <f t="shared" si="176"/>
        <v>10988</v>
      </c>
      <c r="AC196" s="98">
        <f t="shared" si="171"/>
        <v>0.24614000000292435</v>
      </c>
    </row>
    <row r="197" spans="1:29" ht="12.75">
      <c r="A197" s="81" t="s">
        <v>116</v>
      </c>
      <c r="B197" s="91">
        <f>'[2]реализация'!M197</f>
        <v>3460.69516</v>
      </c>
      <c r="C197" s="91">
        <f>'[2]реализация'!O197</f>
        <v>19</v>
      </c>
      <c r="D197" s="87">
        <f>'[6]реализация'!D39</f>
        <v>-602.6419999999998</v>
      </c>
      <c r="E197" s="87">
        <f>'[6]реализация'!E39</f>
        <v>-2025.28474</v>
      </c>
      <c r="F197" s="91">
        <v>439</v>
      </c>
      <c r="G197" s="96">
        <v>17</v>
      </c>
      <c r="H197" s="87">
        <f t="shared" si="151"/>
        <v>-21.675964437474605</v>
      </c>
      <c r="I197" s="97">
        <v>17</v>
      </c>
      <c r="J197" s="88">
        <f t="shared" si="172"/>
        <v>439</v>
      </c>
      <c r="K197" s="84">
        <f t="shared" si="152"/>
        <v>-21.675964437474605</v>
      </c>
      <c r="L197" s="91">
        <f>'[6]реализация'!L39</f>
        <v>0</v>
      </c>
      <c r="M197" s="87">
        <f t="shared" si="173"/>
        <v>996.4104200000002</v>
      </c>
      <c r="N197" s="93">
        <f t="shared" si="174"/>
        <v>-2464.28474</v>
      </c>
      <c r="O197" s="89">
        <f t="shared" si="175"/>
        <v>19</v>
      </c>
      <c r="P197" s="155">
        <v>15</v>
      </c>
      <c r="Q197" s="88">
        <f t="shared" si="177"/>
        <v>980</v>
      </c>
      <c r="R197" s="88">
        <f t="shared" si="178"/>
        <v>0</v>
      </c>
      <c r="S197" s="148">
        <f>'[6]реализация'!S39</f>
        <v>0</v>
      </c>
      <c r="T197" s="148">
        <f>'[6]реализация'!T39</f>
        <v>0</v>
      </c>
      <c r="U197" s="94">
        <f t="shared" si="179"/>
        <v>0</v>
      </c>
      <c r="V197" s="148">
        <f>'[6]реализация'!V39</f>
        <v>0</v>
      </c>
      <c r="W197" s="148">
        <f>'[6]реализация'!W39</f>
        <v>0</v>
      </c>
      <c r="X197" s="148">
        <v>980</v>
      </c>
      <c r="Y197" s="148">
        <f>'[6]реализация'!Y39</f>
        <v>0</v>
      </c>
      <c r="Z197" s="148">
        <f>'[6]реализация'!Z39</f>
        <v>0</v>
      </c>
      <c r="AA197" s="154">
        <f>'[6]реализация'!AA39</f>
        <v>0</v>
      </c>
      <c r="AB197" s="95">
        <f t="shared" si="176"/>
        <v>995</v>
      </c>
      <c r="AC197" s="98">
        <f t="shared" si="171"/>
        <v>-1.4104200000001583</v>
      </c>
    </row>
    <row r="198" spans="1:29" ht="11.25">
      <c r="A198" s="81" t="s">
        <v>117</v>
      </c>
      <c r="B198" s="87">
        <f aca="true" t="shared" si="180" ref="B198:G198">B199+B200</f>
        <v>1340.7026</v>
      </c>
      <c r="C198" s="87">
        <f t="shared" si="180"/>
        <v>490</v>
      </c>
      <c r="D198" s="87">
        <f t="shared" si="180"/>
        <v>1044.9080000000001</v>
      </c>
      <c r="E198" s="87">
        <f t="shared" si="180"/>
        <v>5374.295839999999</v>
      </c>
      <c r="F198" s="87">
        <f t="shared" si="180"/>
        <v>5844</v>
      </c>
      <c r="G198" s="87">
        <f t="shared" si="180"/>
        <v>440</v>
      </c>
      <c r="H198" s="87">
        <f t="shared" si="151"/>
        <v>108.73982702076188</v>
      </c>
      <c r="I198" s="88">
        <f>I199+I200</f>
        <v>491</v>
      </c>
      <c r="J198" s="88">
        <f t="shared" si="172"/>
        <v>5895</v>
      </c>
      <c r="K198" s="84">
        <f t="shared" si="152"/>
        <v>109.68878855020382</v>
      </c>
      <c r="L198" s="88">
        <f>L199+L200</f>
        <v>0</v>
      </c>
      <c r="M198" s="87">
        <f t="shared" si="173"/>
        <v>870.9984399999994</v>
      </c>
      <c r="N198" s="93">
        <f t="shared" si="174"/>
        <v>-469.7041600000007</v>
      </c>
      <c r="O198" s="89">
        <f t="shared" si="175"/>
        <v>541</v>
      </c>
      <c r="P198" s="99">
        <f aca="true" t="shared" si="181" ref="P198:AB198">P199+P200</f>
        <v>820</v>
      </c>
      <c r="Q198" s="88">
        <f t="shared" si="181"/>
        <v>52</v>
      </c>
      <c r="R198" s="88">
        <f t="shared" si="181"/>
        <v>0</v>
      </c>
      <c r="S198" s="88">
        <f t="shared" si="181"/>
        <v>0</v>
      </c>
      <c r="T198" s="88">
        <f t="shared" si="181"/>
        <v>0</v>
      </c>
      <c r="U198" s="88">
        <f t="shared" si="181"/>
        <v>0</v>
      </c>
      <c r="V198" s="88">
        <f t="shared" si="181"/>
        <v>0</v>
      </c>
      <c r="W198" s="88">
        <f t="shared" si="181"/>
        <v>0</v>
      </c>
      <c r="X198" s="88">
        <f t="shared" si="181"/>
        <v>52</v>
      </c>
      <c r="Y198" s="88">
        <f t="shared" si="181"/>
        <v>0</v>
      </c>
      <c r="Z198" s="88">
        <f t="shared" si="181"/>
        <v>0</v>
      </c>
      <c r="AA198" s="88">
        <f t="shared" si="181"/>
        <v>0</v>
      </c>
      <c r="AB198" s="100">
        <f t="shared" si="181"/>
        <v>872</v>
      </c>
      <c r="AC198" s="98">
        <f t="shared" si="171"/>
        <v>1.0015600000006089</v>
      </c>
    </row>
    <row r="199" spans="1:29" ht="12.75">
      <c r="A199" s="81" t="s">
        <v>118</v>
      </c>
      <c r="B199" s="91">
        <f>'[2]реализация'!M199</f>
        <v>308.70259999999996</v>
      </c>
      <c r="C199" s="91">
        <f>'[2]реализация'!O199</f>
        <v>116</v>
      </c>
      <c r="D199" s="87">
        <f>'[6]реализация'!D41</f>
        <v>122.71799999999999</v>
      </c>
      <c r="E199" s="87">
        <f>'[6]реализация'!E41</f>
        <v>648.76046</v>
      </c>
      <c r="F199" s="91">
        <v>664</v>
      </c>
      <c r="G199" s="96">
        <v>111</v>
      </c>
      <c r="H199" s="87">
        <f t="shared" si="151"/>
        <v>102.34902416833481</v>
      </c>
      <c r="I199" s="97">
        <v>143</v>
      </c>
      <c r="J199" s="88">
        <f t="shared" si="172"/>
        <v>696</v>
      </c>
      <c r="K199" s="84">
        <f t="shared" si="152"/>
        <v>107.28150726078466</v>
      </c>
      <c r="L199" s="91">
        <f>'[6]реализация'!L41</f>
        <v>0</v>
      </c>
      <c r="M199" s="87">
        <f t="shared" si="173"/>
        <v>293.4630599999999</v>
      </c>
      <c r="N199" s="93">
        <f t="shared" si="174"/>
        <v>-15.239540000000034</v>
      </c>
      <c r="O199" s="89">
        <f t="shared" si="175"/>
        <v>148</v>
      </c>
      <c r="P199" s="155">
        <v>246</v>
      </c>
      <c r="Q199" s="88">
        <f>R199+U199+X199</f>
        <v>48</v>
      </c>
      <c r="R199" s="88">
        <f>SUM(S199:T199)</f>
        <v>0</v>
      </c>
      <c r="S199" s="148">
        <f>'[6]реализация'!S41</f>
        <v>0</v>
      </c>
      <c r="T199" s="148">
        <f>'[6]реализация'!T41</f>
        <v>0</v>
      </c>
      <c r="U199" s="94">
        <f>SUM(V199:W199)</f>
        <v>0</v>
      </c>
      <c r="V199" s="148">
        <f>'[6]реализация'!V41</f>
        <v>0</v>
      </c>
      <c r="W199" s="148">
        <f>'[6]реализация'!W41</f>
        <v>0</v>
      </c>
      <c r="X199" s="156">
        <v>48</v>
      </c>
      <c r="Y199" s="148">
        <f>'[6]реализация'!Y41</f>
        <v>0</v>
      </c>
      <c r="Z199" s="148">
        <f>'[6]реализация'!Z41</f>
        <v>0</v>
      </c>
      <c r="AA199" s="154">
        <f>'[6]реализация'!AA41</f>
        <v>0</v>
      </c>
      <c r="AB199" s="95">
        <f>P199+Q199+Y199+Z199-AA199</f>
        <v>294</v>
      </c>
      <c r="AC199" s="98">
        <f t="shared" si="171"/>
        <v>0.5369400000000724</v>
      </c>
    </row>
    <row r="200" spans="1:29" ht="12.75">
      <c r="A200" s="81" t="s">
        <v>119</v>
      </c>
      <c r="B200" s="91">
        <f>'[2]реализация'!M200</f>
        <v>1032</v>
      </c>
      <c r="C200" s="91">
        <f>'[2]реализация'!O200</f>
        <v>374</v>
      </c>
      <c r="D200" s="87">
        <f>'[6]реализация'!D42</f>
        <v>922.19</v>
      </c>
      <c r="E200" s="87">
        <f>'[6]реализация'!E42</f>
        <v>4725.535379999999</v>
      </c>
      <c r="F200" s="91">
        <v>5180</v>
      </c>
      <c r="G200" s="96">
        <v>329</v>
      </c>
      <c r="H200" s="87">
        <f t="shared" si="151"/>
        <v>109.61720912985737</v>
      </c>
      <c r="I200" s="97">
        <v>348</v>
      </c>
      <c r="J200" s="88">
        <f t="shared" si="172"/>
        <v>5199</v>
      </c>
      <c r="K200" s="84">
        <f t="shared" si="152"/>
        <v>110.01927997415608</v>
      </c>
      <c r="L200" s="91">
        <f>'[6]реализация'!L42</f>
        <v>0</v>
      </c>
      <c r="M200" s="87">
        <f t="shared" si="173"/>
        <v>577.5353799999993</v>
      </c>
      <c r="N200" s="93">
        <f t="shared" si="174"/>
        <v>-454.46462000000065</v>
      </c>
      <c r="O200" s="89">
        <f t="shared" si="175"/>
        <v>393</v>
      </c>
      <c r="P200" s="155">
        <v>574</v>
      </c>
      <c r="Q200" s="88">
        <f>R200+U200+X200</f>
        <v>4</v>
      </c>
      <c r="R200" s="88">
        <f>SUM(S200:T200)</f>
        <v>0</v>
      </c>
      <c r="S200" s="148">
        <f>'[6]реализация'!S42</f>
        <v>0</v>
      </c>
      <c r="T200" s="148">
        <f>'[6]реализация'!T42</f>
        <v>0</v>
      </c>
      <c r="U200" s="94">
        <f>SUM(V200:W200)</f>
        <v>0</v>
      </c>
      <c r="V200" s="148">
        <f>'[6]реализация'!V42</f>
        <v>0</v>
      </c>
      <c r="W200" s="148">
        <f>'[6]реализация'!W42</f>
        <v>0</v>
      </c>
      <c r="X200" s="156">
        <v>4</v>
      </c>
      <c r="Y200" s="148">
        <f>'[6]реализация'!Y42</f>
        <v>0</v>
      </c>
      <c r="Z200" s="148">
        <f>'[6]реализация'!Z42</f>
        <v>0</v>
      </c>
      <c r="AA200" s="154">
        <f>'[6]реализация'!AA42</f>
        <v>0</v>
      </c>
      <c r="AB200" s="95">
        <f>P200+Q200+Y200+Z200-AA200</f>
        <v>578</v>
      </c>
      <c r="AC200" s="98">
        <f t="shared" si="171"/>
        <v>0.4646200000006502</v>
      </c>
    </row>
    <row r="201" spans="1:29" ht="11.25">
      <c r="A201" s="81" t="s">
        <v>120</v>
      </c>
      <c r="B201" s="87">
        <f>B222</f>
        <v>0</v>
      </c>
      <c r="C201" s="87">
        <f>C222</f>
        <v>0</v>
      </c>
      <c r="D201" s="87">
        <f aca="true" t="shared" si="182" ref="D201:AB201">D222</f>
        <v>0</v>
      </c>
      <c r="E201" s="87">
        <f t="shared" si="182"/>
        <v>0</v>
      </c>
      <c r="F201" s="87">
        <f t="shared" si="182"/>
        <v>0</v>
      </c>
      <c r="G201" s="87">
        <f t="shared" si="182"/>
        <v>0</v>
      </c>
      <c r="H201" s="87">
        <f t="shared" si="182"/>
        <v>0</v>
      </c>
      <c r="I201" s="88">
        <f t="shared" si="182"/>
        <v>0</v>
      </c>
      <c r="J201" s="88">
        <f t="shared" si="182"/>
        <v>0</v>
      </c>
      <c r="K201" s="87">
        <f t="shared" si="182"/>
        <v>0</v>
      </c>
      <c r="L201" s="87">
        <f t="shared" si="182"/>
        <v>0</v>
      </c>
      <c r="M201" s="87">
        <f t="shared" si="182"/>
        <v>0</v>
      </c>
      <c r="N201" s="87">
        <f t="shared" si="182"/>
        <v>0</v>
      </c>
      <c r="O201" s="89">
        <f t="shared" si="182"/>
        <v>0</v>
      </c>
      <c r="P201" s="90">
        <f t="shared" si="182"/>
        <v>0</v>
      </c>
      <c r="Q201" s="87">
        <f t="shared" si="182"/>
        <v>0</v>
      </c>
      <c r="R201" s="87">
        <f t="shared" si="182"/>
        <v>0</v>
      </c>
      <c r="S201" s="87">
        <f t="shared" si="182"/>
        <v>0</v>
      </c>
      <c r="T201" s="87">
        <f t="shared" si="182"/>
        <v>0</v>
      </c>
      <c r="U201" s="87">
        <f t="shared" si="182"/>
        <v>0</v>
      </c>
      <c r="V201" s="87">
        <f t="shared" si="182"/>
        <v>0</v>
      </c>
      <c r="W201" s="87">
        <f t="shared" si="182"/>
        <v>0</v>
      </c>
      <c r="X201" s="87">
        <f t="shared" si="182"/>
        <v>0</v>
      </c>
      <c r="Y201" s="87">
        <f t="shared" si="182"/>
        <v>0</v>
      </c>
      <c r="Z201" s="87">
        <f t="shared" si="182"/>
        <v>0</v>
      </c>
      <c r="AA201" s="87">
        <f t="shared" si="182"/>
        <v>0</v>
      </c>
      <c r="AB201" s="89">
        <f t="shared" si="182"/>
        <v>0</v>
      </c>
      <c r="AC201" s="80">
        <f t="shared" si="171"/>
        <v>0</v>
      </c>
    </row>
    <row r="202" spans="1:29" ht="11.25">
      <c r="A202" s="101" t="s">
        <v>121</v>
      </c>
      <c r="B202" s="102">
        <f aca="true" t="shared" si="183" ref="B202:G202">B168+B203</f>
        <v>19190</v>
      </c>
      <c r="C202" s="102">
        <f t="shared" si="183"/>
        <v>6719</v>
      </c>
      <c r="D202" s="102">
        <f t="shared" si="183"/>
        <v>15030.246</v>
      </c>
      <c r="E202" s="102">
        <f t="shared" si="183"/>
        <v>45071.991539999995</v>
      </c>
      <c r="F202" s="102">
        <f t="shared" si="183"/>
        <v>48572</v>
      </c>
      <c r="G202" s="102">
        <f t="shared" si="183"/>
        <v>5280</v>
      </c>
      <c r="H202" s="102">
        <f>IF(E202=0,0,F202/E202*100)</f>
        <v>107.76537344016373</v>
      </c>
      <c r="I202" s="103">
        <f>I168+I203</f>
        <v>6232</v>
      </c>
      <c r="J202" s="103">
        <f aca="true" t="shared" si="184" ref="J202:AB202">J168+J203</f>
        <v>49524</v>
      </c>
      <c r="K202" s="102">
        <f t="shared" si="184"/>
        <v>109.877549910456</v>
      </c>
      <c r="L202" s="102">
        <f t="shared" si="184"/>
        <v>0</v>
      </c>
      <c r="M202" s="102">
        <f t="shared" si="184"/>
        <v>15689.991539999994</v>
      </c>
      <c r="N202" s="102">
        <f t="shared" si="184"/>
        <v>-3500.0084600000064</v>
      </c>
      <c r="O202" s="104">
        <f t="shared" si="184"/>
        <v>7671</v>
      </c>
      <c r="P202" s="105">
        <f t="shared" si="184"/>
        <v>13436</v>
      </c>
      <c r="Q202" s="102">
        <f t="shared" si="184"/>
        <v>2254</v>
      </c>
      <c r="R202" s="102">
        <f t="shared" si="184"/>
        <v>0</v>
      </c>
      <c r="S202" s="102">
        <f t="shared" si="184"/>
        <v>0</v>
      </c>
      <c r="T202" s="102">
        <f t="shared" si="184"/>
        <v>0</v>
      </c>
      <c r="U202" s="102">
        <f t="shared" si="184"/>
        <v>1</v>
      </c>
      <c r="V202" s="102">
        <f t="shared" si="184"/>
        <v>0</v>
      </c>
      <c r="W202" s="102">
        <f t="shared" si="184"/>
        <v>1</v>
      </c>
      <c r="X202" s="102">
        <f t="shared" si="184"/>
        <v>2253</v>
      </c>
      <c r="Y202" s="102">
        <f t="shared" si="184"/>
        <v>0</v>
      </c>
      <c r="Z202" s="102">
        <f t="shared" si="184"/>
        <v>0</v>
      </c>
      <c r="AA202" s="102">
        <f t="shared" si="184"/>
        <v>0</v>
      </c>
      <c r="AB202" s="104">
        <f t="shared" si="184"/>
        <v>15690</v>
      </c>
      <c r="AC202" s="80">
        <f t="shared" si="171"/>
        <v>0.008460000006380142</v>
      </c>
    </row>
    <row r="203" spans="1:29" ht="11.25">
      <c r="A203" s="106" t="s">
        <v>122</v>
      </c>
      <c r="B203" s="107">
        <f aca="true" t="shared" si="185" ref="B203:G203">SUM(B205:B216)</f>
        <v>0</v>
      </c>
      <c r="C203" s="107">
        <f t="shared" si="185"/>
        <v>0</v>
      </c>
      <c r="D203" s="107">
        <f t="shared" si="185"/>
        <v>0</v>
      </c>
      <c r="E203" s="107">
        <f t="shared" si="185"/>
        <v>0</v>
      </c>
      <c r="F203" s="107">
        <f t="shared" si="185"/>
        <v>0</v>
      </c>
      <c r="G203" s="107">
        <f t="shared" si="185"/>
        <v>0</v>
      </c>
      <c r="H203" s="107">
        <f>IF(E203=0,0,F203/E203*100)</f>
        <v>0</v>
      </c>
      <c r="I203" s="108">
        <f>SUM(I205:I216)</f>
        <v>0</v>
      </c>
      <c r="J203" s="108">
        <f>F203-G203+I203</f>
        <v>0</v>
      </c>
      <c r="K203" s="109">
        <f>IF(E203=0,0,J203/E203*100)</f>
        <v>0</v>
      </c>
      <c r="L203" s="107">
        <f>SUM(L205:L216)</f>
        <v>0</v>
      </c>
      <c r="M203" s="107">
        <f>B203+E203-F203-L203</f>
        <v>0</v>
      </c>
      <c r="N203" s="110">
        <f>M203-B203</f>
        <v>0</v>
      </c>
      <c r="O203" s="111">
        <f>C203-G203+I203</f>
        <v>0</v>
      </c>
      <c r="P203" s="112">
        <f aca="true" t="shared" si="186" ref="P203:AB203">SUM(P205:P216)</f>
        <v>0</v>
      </c>
      <c r="Q203" s="107">
        <f t="shared" si="186"/>
        <v>0</v>
      </c>
      <c r="R203" s="107">
        <f t="shared" si="186"/>
        <v>0</v>
      </c>
      <c r="S203" s="107">
        <f t="shared" si="186"/>
        <v>0</v>
      </c>
      <c r="T203" s="107">
        <f t="shared" si="186"/>
        <v>0</v>
      </c>
      <c r="U203" s="107">
        <f t="shared" si="186"/>
        <v>0</v>
      </c>
      <c r="V203" s="107">
        <f t="shared" si="186"/>
        <v>0</v>
      </c>
      <c r="W203" s="107">
        <f t="shared" si="186"/>
        <v>0</v>
      </c>
      <c r="X203" s="107">
        <f t="shared" si="186"/>
        <v>0</v>
      </c>
      <c r="Y203" s="107">
        <f t="shared" si="186"/>
        <v>0</v>
      </c>
      <c r="Z203" s="107">
        <f t="shared" si="186"/>
        <v>0</v>
      </c>
      <c r="AA203" s="107">
        <f t="shared" si="186"/>
        <v>0</v>
      </c>
      <c r="AB203" s="111">
        <f t="shared" si="186"/>
        <v>0</v>
      </c>
      <c r="AC203" s="80">
        <f t="shared" si="171"/>
        <v>0</v>
      </c>
    </row>
    <row r="204" spans="1:29" ht="12.75">
      <c r="A204" s="113" t="s">
        <v>123</v>
      </c>
      <c r="B204" s="87"/>
      <c r="C204" s="87"/>
      <c r="D204" s="87"/>
      <c r="E204" s="87"/>
      <c r="F204" s="87"/>
      <c r="G204" s="87"/>
      <c r="H204" s="87"/>
      <c r="I204" s="88"/>
      <c r="J204" s="88"/>
      <c r="K204" s="84"/>
      <c r="L204" s="87"/>
      <c r="M204" s="87"/>
      <c r="N204" s="87"/>
      <c r="O204" s="89"/>
      <c r="P204" s="90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9"/>
      <c r="AC204" s="80">
        <f t="shared" si="171"/>
        <v>0</v>
      </c>
    </row>
    <row r="205" spans="1:29" ht="12.75">
      <c r="A205" s="113" t="s">
        <v>124</v>
      </c>
      <c r="B205" s="91">
        <f>'[6]реализация'!B47</f>
        <v>0</v>
      </c>
      <c r="C205" s="91">
        <f>'[6]реализация'!C47</f>
        <v>0</v>
      </c>
      <c r="D205" s="107">
        <f>'[6]реализация'!D47</f>
        <v>0</v>
      </c>
      <c r="E205" s="107">
        <f>'[6]реализация'!E47</f>
        <v>0</v>
      </c>
      <c r="F205" s="114">
        <f>'[6]реализация'!F47</f>
        <v>0</v>
      </c>
      <c r="G205" s="114">
        <f>'[6]реализация'!G47</f>
        <v>0</v>
      </c>
      <c r="H205" s="87">
        <f aca="true" t="shared" si="187" ref="H205:H211">IF(E205=0,0,F205/E205*100)</f>
        <v>0</v>
      </c>
      <c r="I205" s="92">
        <f>'[6]реализация'!I47</f>
        <v>0</v>
      </c>
      <c r="J205" s="88">
        <f aca="true" t="shared" si="188" ref="J205:J216">F205-G205+I205</f>
        <v>0</v>
      </c>
      <c r="K205" s="84">
        <f aca="true" t="shared" si="189" ref="K205:K216">IF(E205=0,0,J205/E205*100)</f>
        <v>0</v>
      </c>
      <c r="L205" s="91">
        <f>'[6]реализация'!L47</f>
        <v>0</v>
      </c>
      <c r="M205" s="87">
        <f aca="true" t="shared" si="190" ref="M205:M216">B205+E205-F205-L205</f>
        <v>0</v>
      </c>
      <c r="N205" s="87">
        <f aca="true" t="shared" si="191" ref="N205:N216">M205-B205</f>
        <v>0</v>
      </c>
      <c r="O205" s="89">
        <f aca="true" t="shared" si="192" ref="O205:O216">C205-G205+I205</f>
        <v>0</v>
      </c>
      <c r="P205" s="155">
        <f>'[6]реализация'!P47</f>
        <v>0</v>
      </c>
      <c r="Q205" s="88">
        <f>R205+U205+X205</f>
        <v>0</v>
      </c>
      <c r="R205" s="88">
        <f>SUM(S205:T205)</f>
        <v>0</v>
      </c>
      <c r="S205" s="148">
        <f>'[6]реализация'!S47</f>
        <v>0</v>
      </c>
      <c r="T205" s="148">
        <f>'[6]реализация'!T47</f>
        <v>0</v>
      </c>
      <c r="U205" s="94">
        <f>SUM(V205:W205)</f>
        <v>0</v>
      </c>
      <c r="V205" s="148">
        <f>'[6]реализация'!V47</f>
        <v>0</v>
      </c>
      <c r="W205" s="148">
        <f>'[6]реализация'!W47</f>
        <v>0</v>
      </c>
      <c r="X205" s="148">
        <f>'[6]реализация'!X47</f>
        <v>0</v>
      </c>
      <c r="Y205" s="148">
        <f>'[6]реализация'!Y47</f>
        <v>0</v>
      </c>
      <c r="Z205" s="148">
        <f>'[6]реализация'!Z47</f>
        <v>0</v>
      </c>
      <c r="AA205" s="154">
        <f>'[6]реализация'!AA47</f>
        <v>0</v>
      </c>
      <c r="AB205" s="95">
        <f>P205+Q205+Y205+Z205-AA205</f>
        <v>0</v>
      </c>
      <c r="AC205" s="80">
        <f t="shared" si="171"/>
        <v>0</v>
      </c>
    </row>
    <row r="206" spans="1:29" ht="12.75">
      <c r="A206" s="115" t="s">
        <v>125</v>
      </c>
      <c r="B206" s="91">
        <f>'[6]реализация'!B48</f>
        <v>0</v>
      </c>
      <c r="C206" s="91">
        <f>'[6]реализация'!C48</f>
        <v>0</v>
      </c>
      <c r="D206" s="87">
        <f>'[6]реализация'!D48</f>
        <v>0</v>
      </c>
      <c r="E206" s="107">
        <f>'[6]реализация'!E48</f>
        <v>0</v>
      </c>
      <c r="F206" s="91">
        <f>'[6]реализация'!F48</f>
        <v>0</v>
      </c>
      <c r="G206" s="91">
        <f>'[6]реализация'!G48</f>
        <v>0</v>
      </c>
      <c r="H206" s="87">
        <f t="shared" si="187"/>
        <v>0</v>
      </c>
      <c r="I206" s="92">
        <f>'[6]реализация'!I48</f>
        <v>0</v>
      </c>
      <c r="J206" s="88">
        <f t="shared" si="188"/>
        <v>0</v>
      </c>
      <c r="K206" s="84">
        <f t="shared" si="189"/>
        <v>0</v>
      </c>
      <c r="L206" s="91">
        <f>'[6]реализация'!L48</f>
        <v>0</v>
      </c>
      <c r="M206" s="87">
        <f t="shared" si="190"/>
        <v>0</v>
      </c>
      <c r="N206" s="87">
        <f t="shared" si="191"/>
        <v>0</v>
      </c>
      <c r="O206" s="89">
        <f t="shared" si="192"/>
        <v>0</v>
      </c>
      <c r="P206" s="155">
        <f>'[6]реализация'!P48</f>
        <v>0</v>
      </c>
      <c r="Q206" s="88">
        <f aca="true" t="shared" si="193" ref="Q206:Q216">R206+U206+X206</f>
        <v>0</v>
      </c>
      <c r="R206" s="88">
        <f aca="true" t="shared" si="194" ref="R206:R216">SUM(S206:T206)</f>
        <v>0</v>
      </c>
      <c r="S206" s="148">
        <f>'[6]реализация'!S48</f>
        <v>0</v>
      </c>
      <c r="T206" s="148">
        <f>'[6]реализация'!T48</f>
        <v>0</v>
      </c>
      <c r="U206" s="94">
        <f aca="true" t="shared" si="195" ref="U206:U216">SUM(V206:W206)</f>
        <v>0</v>
      </c>
      <c r="V206" s="148">
        <f>'[6]реализация'!V48</f>
        <v>0</v>
      </c>
      <c r="W206" s="148">
        <f>'[6]реализация'!W48</f>
        <v>0</v>
      </c>
      <c r="X206" s="148">
        <f>'[6]реализация'!X48</f>
        <v>0</v>
      </c>
      <c r="Y206" s="148">
        <f>'[6]реализация'!Y48</f>
        <v>0</v>
      </c>
      <c r="Z206" s="148">
        <f>'[6]реализация'!Z48</f>
        <v>0</v>
      </c>
      <c r="AA206" s="154">
        <f>'[6]реализация'!AA48</f>
        <v>0</v>
      </c>
      <c r="AB206" s="95">
        <f aca="true" t="shared" si="196" ref="AB206:AB216">P206+Q206+Y206+Z206-AA206</f>
        <v>0</v>
      </c>
      <c r="AC206" s="80">
        <f t="shared" si="171"/>
        <v>0</v>
      </c>
    </row>
    <row r="207" spans="1:29" ht="12.75">
      <c r="A207" s="115" t="s">
        <v>126</v>
      </c>
      <c r="B207" s="91">
        <f>'[6]реализация'!B49</f>
        <v>0</v>
      </c>
      <c r="C207" s="91">
        <f>'[6]реализация'!C49</f>
        <v>0</v>
      </c>
      <c r="D207" s="87">
        <f>'[6]реализация'!D49</f>
        <v>0</v>
      </c>
      <c r="E207" s="107">
        <f>'[6]реализация'!E49</f>
        <v>0</v>
      </c>
      <c r="F207" s="91">
        <f>'[6]реализация'!F49</f>
        <v>0</v>
      </c>
      <c r="G207" s="91">
        <f>'[6]реализация'!G49</f>
        <v>0</v>
      </c>
      <c r="H207" s="87">
        <f t="shared" si="187"/>
        <v>0</v>
      </c>
      <c r="I207" s="92">
        <f>'[6]реализация'!I49</f>
        <v>0</v>
      </c>
      <c r="J207" s="88">
        <f t="shared" si="188"/>
        <v>0</v>
      </c>
      <c r="K207" s="84">
        <f t="shared" si="189"/>
        <v>0</v>
      </c>
      <c r="L207" s="91">
        <f>'[6]реализация'!L49</f>
        <v>0</v>
      </c>
      <c r="M207" s="87">
        <f t="shared" si="190"/>
        <v>0</v>
      </c>
      <c r="N207" s="87">
        <f t="shared" si="191"/>
        <v>0</v>
      </c>
      <c r="O207" s="89">
        <f t="shared" si="192"/>
        <v>0</v>
      </c>
      <c r="P207" s="155">
        <f>'[6]реализация'!P49</f>
        <v>0</v>
      </c>
      <c r="Q207" s="88">
        <f t="shared" si="193"/>
        <v>0</v>
      </c>
      <c r="R207" s="88">
        <f t="shared" si="194"/>
        <v>0</v>
      </c>
      <c r="S207" s="148">
        <f>'[6]реализация'!S49</f>
        <v>0</v>
      </c>
      <c r="T207" s="148">
        <f>'[6]реализация'!T49</f>
        <v>0</v>
      </c>
      <c r="U207" s="94">
        <f t="shared" si="195"/>
        <v>0</v>
      </c>
      <c r="V207" s="148">
        <f>'[6]реализация'!V49</f>
        <v>0</v>
      </c>
      <c r="W207" s="148">
        <f>'[6]реализация'!W49</f>
        <v>0</v>
      </c>
      <c r="X207" s="148">
        <f>'[6]реализация'!X49</f>
        <v>0</v>
      </c>
      <c r="Y207" s="148">
        <f>'[6]реализация'!Y49</f>
        <v>0</v>
      </c>
      <c r="Z207" s="148">
        <f>'[6]реализация'!Z49</f>
        <v>0</v>
      </c>
      <c r="AA207" s="154">
        <f>'[6]реализация'!AA49</f>
        <v>0</v>
      </c>
      <c r="AB207" s="95">
        <f t="shared" si="196"/>
        <v>0</v>
      </c>
      <c r="AC207" s="80">
        <f t="shared" si="171"/>
        <v>0</v>
      </c>
    </row>
    <row r="208" spans="1:29" ht="12.75">
      <c r="A208" s="115" t="s">
        <v>127</v>
      </c>
      <c r="B208" s="91">
        <f>'[6]реализация'!B50</f>
        <v>0</v>
      </c>
      <c r="C208" s="91">
        <f>'[6]реализация'!C50</f>
        <v>0</v>
      </c>
      <c r="D208" s="87">
        <f>'[6]реализация'!D50</f>
        <v>0</v>
      </c>
      <c r="E208" s="107">
        <f>'[6]реализация'!E50</f>
        <v>0</v>
      </c>
      <c r="F208" s="91">
        <f>'[6]реализация'!F50</f>
        <v>0</v>
      </c>
      <c r="G208" s="91">
        <f>'[6]реализация'!G50</f>
        <v>0</v>
      </c>
      <c r="H208" s="87">
        <f t="shared" si="187"/>
        <v>0</v>
      </c>
      <c r="I208" s="92">
        <f>'[6]реализация'!I50</f>
        <v>0</v>
      </c>
      <c r="J208" s="88">
        <f t="shared" si="188"/>
        <v>0</v>
      </c>
      <c r="K208" s="84">
        <f t="shared" si="189"/>
        <v>0</v>
      </c>
      <c r="L208" s="91">
        <f>'[6]реализация'!L50</f>
        <v>0</v>
      </c>
      <c r="M208" s="87">
        <f t="shared" si="190"/>
        <v>0</v>
      </c>
      <c r="N208" s="87">
        <f t="shared" si="191"/>
        <v>0</v>
      </c>
      <c r="O208" s="89">
        <f t="shared" si="192"/>
        <v>0</v>
      </c>
      <c r="P208" s="155">
        <f>'[6]реализация'!P50</f>
        <v>0</v>
      </c>
      <c r="Q208" s="88">
        <f t="shared" si="193"/>
        <v>0</v>
      </c>
      <c r="R208" s="88">
        <f t="shared" si="194"/>
        <v>0</v>
      </c>
      <c r="S208" s="148">
        <f>'[6]реализация'!S50</f>
        <v>0</v>
      </c>
      <c r="T208" s="148">
        <f>'[6]реализация'!T50</f>
        <v>0</v>
      </c>
      <c r="U208" s="94">
        <f t="shared" si="195"/>
        <v>0</v>
      </c>
      <c r="V208" s="148">
        <f>'[6]реализация'!V50</f>
        <v>0</v>
      </c>
      <c r="W208" s="148">
        <f>'[6]реализация'!W50</f>
        <v>0</v>
      </c>
      <c r="X208" s="148">
        <f>'[6]реализация'!X50</f>
        <v>0</v>
      </c>
      <c r="Y208" s="148">
        <f>'[6]реализация'!Y50</f>
        <v>0</v>
      </c>
      <c r="Z208" s="148">
        <f>'[6]реализация'!Z50</f>
        <v>0</v>
      </c>
      <c r="AA208" s="154">
        <f>'[6]реализация'!AA50</f>
        <v>0</v>
      </c>
      <c r="AB208" s="95">
        <f t="shared" si="196"/>
        <v>0</v>
      </c>
      <c r="AC208" s="80">
        <f t="shared" si="171"/>
        <v>0</v>
      </c>
    </row>
    <row r="209" spans="1:29" ht="12.75">
      <c r="A209" s="113" t="s">
        <v>128</v>
      </c>
      <c r="B209" s="91">
        <f>'[6]реализация'!B51</f>
        <v>0</v>
      </c>
      <c r="C209" s="91">
        <f>'[6]реализация'!C51</f>
        <v>0</v>
      </c>
      <c r="D209" s="87">
        <f>'[6]реализация'!D51</f>
        <v>0</v>
      </c>
      <c r="E209" s="107">
        <f>'[6]реализация'!E51</f>
        <v>0</v>
      </c>
      <c r="F209" s="91">
        <f>'[6]реализация'!F51</f>
        <v>0</v>
      </c>
      <c r="G209" s="91">
        <f>'[6]реализация'!G51</f>
        <v>0</v>
      </c>
      <c r="H209" s="87">
        <f t="shared" si="187"/>
        <v>0</v>
      </c>
      <c r="I209" s="92">
        <f>'[6]реализация'!I51</f>
        <v>0</v>
      </c>
      <c r="J209" s="88">
        <f t="shared" si="188"/>
        <v>0</v>
      </c>
      <c r="K209" s="84">
        <f t="shared" si="189"/>
        <v>0</v>
      </c>
      <c r="L209" s="91">
        <f>'[6]реализация'!L51</f>
        <v>0</v>
      </c>
      <c r="M209" s="87">
        <f t="shared" si="190"/>
        <v>0</v>
      </c>
      <c r="N209" s="87">
        <f t="shared" si="191"/>
        <v>0</v>
      </c>
      <c r="O209" s="89">
        <f t="shared" si="192"/>
        <v>0</v>
      </c>
      <c r="P209" s="155">
        <f>'[6]реализация'!P51</f>
        <v>0</v>
      </c>
      <c r="Q209" s="88">
        <f t="shared" si="193"/>
        <v>0</v>
      </c>
      <c r="R209" s="88">
        <f t="shared" si="194"/>
        <v>0</v>
      </c>
      <c r="S209" s="148">
        <f>'[6]реализация'!S51</f>
        <v>0</v>
      </c>
      <c r="T209" s="148">
        <f>'[6]реализация'!T51</f>
        <v>0</v>
      </c>
      <c r="U209" s="94">
        <f t="shared" si="195"/>
        <v>0</v>
      </c>
      <c r="V209" s="148">
        <f>'[6]реализация'!V51</f>
        <v>0</v>
      </c>
      <c r="W209" s="148">
        <f>'[6]реализация'!W51</f>
        <v>0</v>
      </c>
      <c r="X209" s="148">
        <f>'[6]реализация'!X51</f>
        <v>0</v>
      </c>
      <c r="Y209" s="148">
        <f>'[6]реализация'!Y51</f>
        <v>0</v>
      </c>
      <c r="Z209" s="148">
        <f>'[6]реализация'!Z51</f>
        <v>0</v>
      </c>
      <c r="AA209" s="154">
        <f>'[6]реализация'!AA51</f>
        <v>0</v>
      </c>
      <c r="AB209" s="95">
        <f t="shared" si="196"/>
        <v>0</v>
      </c>
      <c r="AC209" s="80">
        <f t="shared" si="171"/>
        <v>0</v>
      </c>
    </row>
    <row r="210" spans="1:29" ht="12.75">
      <c r="A210" s="113" t="s">
        <v>129</v>
      </c>
      <c r="B210" s="91">
        <f>'[6]реализация'!B52</f>
        <v>0</v>
      </c>
      <c r="C210" s="91">
        <f>'[6]реализация'!C52</f>
        <v>0</v>
      </c>
      <c r="D210" s="87">
        <f>'[6]реализация'!D52</f>
        <v>0</v>
      </c>
      <c r="E210" s="107">
        <f>'[6]реализация'!E52</f>
        <v>0</v>
      </c>
      <c r="F210" s="91">
        <f>'[6]реализация'!F52</f>
        <v>0</v>
      </c>
      <c r="G210" s="91">
        <f>'[6]реализация'!G52</f>
        <v>0</v>
      </c>
      <c r="H210" s="87">
        <f t="shared" si="187"/>
        <v>0</v>
      </c>
      <c r="I210" s="92">
        <f>'[6]реализация'!I52</f>
        <v>0</v>
      </c>
      <c r="J210" s="88">
        <f t="shared" si="188"/>
        <v>0</v>
      </c>
      <c r="K210" s="84">
        <f t="shared" si="189"/>
        <v>0</v>
      </c>
      <c r="L210" s="91">
        <f>'[6]реализация'!L52</f>
        <v>0</v>
      </c>
      <c r="M210" s="87">
        <f t="shared" si="190"/>
        <v>0</v>
      </c>
      <c r="N210" s="87">
        <f t="shared" si="191"/>
        <v>0</v>
      </c>
      <c r="O210" s="89">
        <f t="shared" si="192"/>
        <v>0</v>
      </c>
      <c r="P210" s="155">
        <f>'[6]реализация'!P52</f>
        <v>0</v>
      </c>
      <c r="Q210" s="88">
        <f t="shared" si="193"/>
        <v>0</v>
      </c>
      <c r="R210" s="88">
        <f t="shared" si="194"/>
        <v>0</v>
      </c>
      <c r="S210" s="148">
        <f>'[6]реализация'!S52</f>
        <v>0</v>
      </c>
      <c r="T210" s="148">
        <f>'[6]реализация'!T52</f>
        <v>0</v>
      </c>
      <c r="U210" s="94">
        <f t="shared" si="195"/>
        <v>0</v>
      </c>
      <c r="V210" s="148">
        <f>'[6]реализация'!V52</f>
        <v>0</v>
      </c>
      <c r="W210" s="148">
        <f>'[6]реализация'!W52</f>
        <v>0</v>
      </c>
      <c r="X210" s="148">
        <f>'[6]реализация'!X52</f>
        <v>0</v>
      </c>
      <c r="Y210" s="148">
        <f>'[6]реализация'!Y52</f>
        <v>0</v>
      </c>
      <c r="Z210" s="148">
        <f>'[6]реализация'!Z52</f>
        <v>0</v>
      </c>
      <c r="AA210" s="154">
        <f>'[6]реализация'!AA52</f>
        <v>0</v>
      </c>
      <c r="AB210" s="95">
        <f t="shared" si="196"/>
        <v>0</v>
      </c>
      <c r="AC210" s="80">
        <f t="shared" si="171"/>
        <v>0</v>
      </c>
    </row>
    <row r="211" spans="1:29" ht="25.5">
      <c r="A211" s="115" t="s">
        <v>130</v>
      </c>
      <c r="B211" s="91">
        <f>'[6]реализация'!B53</f>
        <v>0</v>
      </c>
      <c r="C211" s="91">
        <f>'[6]реализация'!C53</f>
        <v>0</v>
      </c>
      <c r="D211" s="87">
        <f>'[6]реализация'!D53</f>
        <v>0</v>
      </c>
      <c r="E211" s="107">
        <f>'[6]реализация'!E53</f>
        <v>0</v>
      </c>
      <c r="F211" s="91">
        <f>'[6]реализация'!F53</f>
        <v>0</v>
      </c>
      <c r="G211" s="91">
        <f>'[6]реализация'!G53</f>
        <v>0</v>
      </c>
      <c r="H211" s="87">
        <f t="shared" si="187"/>
        <v>0</v>
      </c>
      <c r="I211" s="92">
        <f>'[6]реализация'!I53</f>
        <v>0</v>
      </c>
      <c r="J211" s="88">
        <f t="shared" si="188"/>
        <v>0</v>
      </c>
      <c r="K211" s="84">
        <f t="shared" si="189"/>
        <v>0</v>
      </c>
      <c r="L211" s="91">
        <f>'[6]реализация'!L53</f>
        <v>0</v>
      </c>
      <c r="M211" s="87">
        <f t="shared" si="190"/>
        <v>0</v>
      </c>
      <c r="N211" s="87">
        <f t="shared" si="191"/>
        <v>0</v>
      </c>
      <c r="O211" s="89">
        <f t="shared" si="192"/>
        <v>0</v>
      </c>
      <c r="P211" s="155">
        <f>'[6]реализация'!P53</f>
        <v>0</v>
      </c>
      <c r="Q211" s="88">
        <f t="shared" si="193"/>
        <v>0</v>
      </c>
      <c r="R211" s="88">
        <f t="shared" si="194"/>
        <v>0</v>
      </c>
      <c r="S211" s="148">
        <f>'[6]реализация'!S53</f>
        <v>0</v>
      </c>
      <c r="T211" s="148">
        <f>'[6]реализация'!T53</f>
        <v>0</v>
      </c>
      <c r="U211" s="94">
        <f t="shared" si="195"/>
        <v>0</v>
      </c>
      <c r="V211" s="148">
        <f>'[6]реализация'!V53</f>
        <v>0</v>
      </c>
      <c r="W211" s="148">
        <f>'[6]реализация'!W53</f>
        <v>0</v>
      </c>
      <c r="X211" s="148">
        <f>'[6]реализация'!X53</f>
        <v>0</v>
      </c>
      <c r="Y211" s="148">
        <f>'[6]реализация'!Y53</f>
        <v>0</v>
      </c>
      <c r="Z211" s="148">
        <f>'[6]реализация'!Z53</f>
        <v>0</v>
      </c>
      <c r="AA211" s="154">
        <f>'[6]реализация'!AA53</f>
        <v>0</v>
      </c>
      <c r="AB211" s="95">
        <f t="shared" si="196"/>
        <v>0</v>
      </c>
      <c r="AC211" s="80">
        <f t="shared" si="171"/>
        <v>0</v>
      </c>
    </row>
    <row r="212" spans="1:29" ht="12.75">
      <c r="A212" s="116"/>
      <c r="B212" s="91">
        <f>'[6]реализация'!B54</f>
        <v>0</v>
      </c>
      <c r="C212" s="91">
        <f>'[6]реализация'!C54</f>
        <v>0</v>
      </c>
      <c r="D212" s="87">
        <f>'[6]реализация'!D54</f>
        <v>0</v>
      </c>
      <c r="E212" s="107">
        <f>'[6]реализация'!E54</f>
        <v>0</v>
      </c>
      <c r="F212" s="91">
        <f>'[6]реализация'!F54</f>
        <v>0</v>
      </c>
      <c r="G212" s="91">
        <f>'[6]реализация'!G54</f>
        <v>0</v>
      </c>
      <c r="H212" s="87">
        <f>IF(E212=0,0,F212/E212*100)</f>
        <v>0</v>
      </c>
      <c r="I212" s="92">
        <f>'[6]реализация'!I54</f>
        <v>0</v>
      </c>
      <c r="J212" s="88">
        <f t="shared" si="188"/>
        <v>0</v>
      </c>
      <c r="K212" s="84">
        <f t="shared" si="189"/>
        <v>0</v>
      </c>
      <c r="L212" s="91">
        <f>'[6]реализация'!L54</f>
        <v>0</v>
      </c>
      <c r="M212" s="87">
        <f t="shared" si="190"/>
        <v>0</v>
      </c>
      <c r="N212" s="87">
        <f t="shared" si="191"/>
        <v>0</v>
      </c>
      <c r="O212" s="89">
        <f t="shared" si="192"/>
        <v>0</v>
      </c>
      <c r="P212" s="155">
        <f>'[6]реализация'!P54</f>
        <v>0</v>
      </c>
      <c r="Q212" s="88">
        <f t="shared" si="193"/>
        <v>0</v>
      </c>
      <c r="R212" s="88">
        <f t="shared" si="194"/>
        <v>0</v>
      </c>
      <c r="S212" s="148">
        <f>'[6]реализация'!S54</f>
        <v>0</v>
      </c>
      <c r="T212" s="148">
        <f>'[6]реализация'!T54</f>
        <v>0</v>
      </c>
      <c r="U212" s="94">
        <f t="shared" si="195"/>
        <v>0</v>
      </c>
      <c r="V212" s="148">
        <f>'[6]реализация'!V54</f>
        <v>0</v>
      </c>
      <c r="W212" s="148">
        <f>'[6]реализация'!W54</f>
        <v>0</v>
      </c>
      <c r="X212" s="148">
        <f>'[6]реализация'!X54</f>
        <v>0</v>
      </c>
      <c r="Y212" s="148">
        <f>'[6]реализация'!Y54</f>
        <v>0</v>
      </c>
      <c r="Z212" s="148">
        <f>'[6]реализация'!Z54</f>
        <v>0</v>
      </c>
      <c r="AA212" s="154">
        <f>'[6]реализация'!AA54</f>
        <v>0</v>
      </c>
      <c r="AB212" s="95">
        <f t="shared" si="196"/>
        <v>0</v>
      </c>
      <c r="AC212" s="80">
        <f t="shared" si="171"/>
        <v>0</v>
      </c>
    </row>
    <row r="213" spans="1:29" ht="12.75">
      <c r="A213" s="116"/>
      <c r="B213" s="91">
        <f>'[6]реализация'!B55</f>
        <v>0</v>
      </c>
      <c r="C213" s="91">
        <f>'[6]реализация'!C55</f>
        <v>0</v>
      </c>
      <c r="D213" s="87">
        <f>'[6]реализация'!D55</f>
        <v>0</v>
      </c>
      <c r="E213" s="107">
        <f>'[6]реализация'!E55</f>
        <v>0</v>
      </c>
      <c r="F213" s="91">
        <f>'[6]реализация'!F55</f>
        <v>0</v>
      </c>
      <c r="G213" s="91">
        <f>'[6]реализация'!G55</f>
        <v>0</v>
      </c>
      <c r="H213" s="87">
        <f>IF(E213=0,0,F213/E213*100)</f>
        <v>0</v>
      </c>
      <c r="I213" s="92">
        <f>'[6]реализация'!I55</f>
        <v>0</v>
      </c>
      <c r="J213" s="88">
        <f t="shared" si="188"/>
        <v>0</v>
      </c>
      <c r="K213" s="84">
        <f t="shared" si="189"/>
        <v>0</v>
      </c>
      <c r="L213" s="91">
        <f>'[6]реализация'!L55</f>
        <v>0</v>
      </c>
      <c r="M213" s="87">
        <f t="shared" si="190"/>
        <v>0</v>
      </c>
      <c r="N213" s="87">
        <f t="shared" si="191"/>
        <v>0</v>
      </c>
      <c r="O213" s="89">
        <f t="shared" si="192"/>
        <v>0</v>
      </c>
      <c r="P213" s="155">
        <f>'[6]реализация'!P55</f>
        <v>0</v>
      </c>
      <c r="Q213" s="88">
        <f t="shared" si="193"/>
        <v>0</v>
      </c>
      <c r="R213" s="88">
        <f t="shared" si="194"/>
        <v>0</v>
      </c>
      <c r="S213" s="148">
        <f>'[6]реализация'!S55</f>
        <v>0</v>
      </c>
      <c r="T213" s="148">
        <f>'[6]реализация'!T55</f>
        <v>0</v>
      </c>
      <c r="U213" s="94">
        <f t="shared" si="195"/>
        <v>0</v>
      </c>
      <c r="V213" s="148">
        <f>'[6]реализация'!V55</f>
        <v>0</v>
      </c>
      <c r="W213" s="148">
        <f>'[6]реализация'!W55</f>
        <v>0</v>
      </c>
      <c r="X213" s="148">
        <f>'[6]реализация'!X55</f>
        <v>0</v>
      </c>
      <c r="Y213" s="148">
        <f>'[6]реализация'!Y55</f>
        <v>0</v>
      </c>
      <c r="Z213" s="148">
        <f>'[6]реализация'!Z55</f>
        <v>0</v>
      </c>
      <c r="AA213" s="154">
        <f>'[6]реализация'!AA55</f>
        <v>0</v>
      </c>
      <c r="AB213" s="95">
        <f t="shared" si="196"/>
        <v>0</v>
      </c>
      <c r="AC213" s="80">
        <f t="shared" si="171"/>
        <v>0</v>
      </c>
    </row>
    <row r="214" spans="1:29" ht="12.75">
      <c r="A214" s="116"/>
      <c r="B214" s="91">
        <f>'[6]реализация'!B56</f>
        <v>0</v>
      </c>
      <c r="C214" s="91">
        <f>'[6]реализация'!C56</f>
        <v>0</v>
      </c>
      <c r="D214" s="87">
        <f>'[6]реализация'!D56</f>
        <v>0</v>
      </c>
      <c r="E214" s="107">
        <f>'[6]реализация'!E56</f>
        <v>0</v>
      </c>
      <c r="F214" s="91">
        <f>'[6]реализация'!F56</f>
        <v>0</v>
      </c>
      <c r="G214" s="91">
        <f>'[6]реализация'!G56</f>
        <v>0</v>
      </c>
      <c r="H214" s="87">
        <f>IF(E214=0,0,F214/E214*100)</f>
        <v>0</v>
      </c>
      <c r="I214" s="92">
        <f>'[6]реализация'!I56</f>
        <v>0</v>
      </c>
      <c r="J214" s="88">
        <f t="shared" si="188"/>
        <v>0</v>
      </c>
      <c r="K214" s="84">
        <f t="shared" si="189"/>
        <v>0</v>
      </c>
      <c r="L214" s="91">
        <f>'[6]реализация'!L56</f>
        <v>0</v>
      </c>
      <c r="M214" s="87">
        <f t="shared" si="190"/>
        <v>0</v>
      </c>
      <c r="N214" s="87">
        <f t="shared" si="191"/>
        <v>0</v>
      </c>
      <c r="O214" s="89">
        <f t="shared" si="192"/>
        <v>0</v>
      </c>
      <c r="P214" s="155">
        <f>'[6]реализация'!P56</f>
        <v>0</v>
      </c>
      <c r="Q214" s="88">
        <f t="shared" si="193"/>
        <v>0</v>
      </c>
      <c r="R214" s="88">
        <f t="shared" si="194"/>
        <v>0</v>
      </c>
      <c r="S214" s="148">
        <f>'[6]реализация'!S56</f>
        <v>0</v>
      </c>
      <c r="T214" s="148">
        <f>'[6]реализация'!T56</f>
        <v>0</v>
      </c>
      <c r="U214" s="94">
        <f t="shared" si="195"/>
        <v>0</v>
      </c>
      <c r="V214" s="148">
        <f>'[6]реализация'!V56</f>
        <v>0</v>
      </c>
      <c r="W214" s="148">
        <f>'[6]реализация'!W56</f>
        <v>0</v>
      </c>
      <c r="X214" s="148">
        <f>'[6]реализация'!X56</f>
        <v>0</v>
      </c>
      <c r="Y214" s="148">
        <f>'[6]реализация'!Y56</f>
        <v>0</v>
      </c>
      <c r="Z214" s="148">
        <f>'[6]реализация'!Z56</f>
        <v>0</v>
      </c>
      <c r="AA214" s="154">
        <f>'[6]реализация'!AA56</f>
        <v>0</v>
      </c>
      <c r="AB214" s="95">
        <f t="shared" si="196"/>
        <v>0</v>
      </c>
      <c r="AC214" s="80">
        <f t="shared" si="171"/>
        <v>0</v>
      </c>
    </row>
    <row r="215" spans="1:29" ht="25.5">
      <c r="A215" s="118" t="s">
        <v>131</v>
      </c>
      <c r="B215" s="91">
        <f>'[6]реализация'!B57</f>
        <v>0</v>
      </c>
      <c r="C215" s="91">
        <f>'[6]реализация'!C57</f>
        <v>0</v>
      </c>
      <c r="D215" s="87">
        <f>'[6]реализация'!D57</f>
        <v>0</v>
      </c>
      <c r="E215" s="87">
        <f>'[6]реализация'!E57</f>
        <v>0</v>
      </c>
      <c r="F215" s="91">
        <f>'[6]реализация'!F57</f>
        <v>0</v>
      </c>
      <c r="G215" s="91">
        <f>'[6]реализация'!G57</f>
        <v>0</v>
      </c>
      <c r="H215" s="87">
        <f>IF(E215=0,0,F215/E215*100)</f>
        <v>0</v>
      </c>
      <c r="I215" s="92">
        <f>'[6]реализация'!I57</f>
        <v>0</v>
      </c>
      <c r="J215" s="88">
        <f t="shared" si="188"/>
        <v>0</v>
      </c>
      <c r="K215" s="84">
        <f t="shared" si="189"/>
        <v>0</v>
      </c>
      <c r="L215" s="91">
        <f>'[6]реализация'!L57</f>
        <v>0</v>
      </c>
      <c r="M215" s="87">
        <f t="shared" si="190"/>
        <v>0</v>
      </c>
      <c r="N215" s="87">
        <f t="shared" si="191"/>
        <v>0</v>
      </c>
      <c r="O215" s="89">
        <f t="shared" si="192"/>
        <v>0</v>
      </c>
      <c r="P215" s="155">
        <f>'[6]реализация'!P57</f>
        <v>0</v>
      </c>
      <c r="Q215" s="88">
        <f t="shared" si="193"/>
        <v>0</v>
      </c>
      <c r="R215" s="88">
        <f t="shared" si="194"/>
        <v>0</v>
      </c>
      <c r="S215" s="148">
        <f>'[6]реализация'!S57</f>
        <v>0</v>
      </c>
      <c r="T215" s="148">
        <f>'[6]реализация'!T57</f>
        <v>0</v>
      </c>
      <c r="U215" s="94">
        <f t="shared" si="195"/>
        <v>0</v>
      </c>
      <c r="V215" s="148">
        <f>'[6]реализация'!V57</f>
        <v>0</v>
      </c>
      <c r="W215" s="148">
        <f>'[6]реализация'!W57</f>
        <v>0</v>
      </c>
      <c r="X215" s="148">
        <f>'[6]реализация'!X57</f>
        <v>0</v>
      </c>
      <c r="Y215" s="148">
        <f>'[6]реализация'!Y57</f>
        <v>0</v>
      </c>
      <c r="Z215" s="148">
        <f>'[6]реализация'!Z57</f>
        <v>0</v>
      </c>
      <c r="AA215" s="154">
        <f>'[6]реализация'!AA57</f>
        <v>0</v>
      </c>
      <c r="AB215" s="95">
        <f t="shared" si="196"/>
        <v>0</v>
      </c>
      <c r="AC215" s="80">
        <f t="shared" si="171"/>
        <v>0</v>
      </c>
    </row>
    <row r="216" spans="1:29" ht="13.5" thickBot="1">
      <c r="A216" s="119" t="s">
        <v>132</v>
      </c>
      <c r="B216" s="120">
        <f>'[6]реализация'!B58</f>
        <v>0</v>
      </c>
      <c r="C216" s="120">
        <f>'[6]реализация'!C58</f>
        <v>0</v>
      </c>
      <c r="D216" s="121">
        <f>'[6]реализация'!D58</f>
        <v>0</v>
      </c>
      <c r="E216" s="121">
        <f>'[6]реализация'!E58</f>
        <v>0</v>
      </c>
      <c r="F216" s="120">
        <f>'[6]реализация'!F58</f>
        <v>0</v>
      </c>
      <c r="G216" s="120">
        <f>'[6]реализация'!G58</f>
        <v>0</v>
      </c>
      <c r="H216" s="121">
        <f>IF(E216=0,0,F216/E216*100)</f>
        <v>0</v>
      </c>
      <c r="I216" s="122">
        <f>'[6]реализация'!I58</f>
        <v>0</v>
      </c>
      <c r="J216" s="123">
        <f t="shared" si="188"/>
        <v>0</v>
      </c>
      <c r="K216" s="124">
        <f t="shared" si="189"/>
        <v>0</v>
      </c>
      <c r="L216" s="120">
        <f>'[6]реализация'!L58</f>
        <v>0</v>
      </c>
      <c r="M216" s="121">
        <f t="shared" si="190"/>
        <v>0</v>
      </c>
      <c r="N216" s="121">
        <f t="shared" si="191"/>
        <v>0</v>
      </c>
      <c r="O216" s="125">
        <f t="shared" si="192"/>
        <v>0</v>
      </c>
      <c r="P216" s="157">
        <f>'[6]реализация'!P58</f>
        <v>0</v>
      </c>
      <c r="Q216" s="123">
        <f t="shared" si="193"/>
        <v>0</v>
      </c>
      <c r="R216" s="123">
        <f t="shared" si="194"/>
        <v>0</v>
      </c>
      <c r="S216" s="158">
        <f>'[6]реализация'!S58</f>
        <v>0</v>
      </c>
      <c r="T216" s="158">
        <f>'[6]реализация'!T58</f>
        <v>0</v>
      </c>
      <c r="U216" s="126">
        <f t="shared" si="195"/>
        <v>0</v>
      </c>
      <c r="V216" s="158">
        <f>'[6]реализация'!V58</f>
        <v>0</v>
      </c>
      <c r="W216" s="158">
        <f>'[6]реализация'!W58</f>
        <v>0</v>
      </c>
      <c r="X216" s="158">
        <f>'[6]реализация'!X58</f>
        <v>0</v>
      </c>
      <c r="Y216" s="158">
        <f>'[6]реализация'!Y58</f>
        <v>0</v>
      </c>
      <c r="Z216" s="158">
        <f>'[6]реализация'!Z58</f>
        <v>0</v>
      </c>
      <c r="AA216" s="159">
        <f>'[6]реализация'!AA58</f>
        <v>0</v>
      </c>
      <c r="AB216" s="127">
        <f t="shared" si="196"/>
        <v>0</v>
      </c>
      <c r="AC216" s="128">
        <f t="shared" si="171"/>
        <v>0</v>
      </c>
    </row>
    <row r="217" spans="1:29" ht="11.25">
      <c r="A217" s="129"/>
      <c r="B217" s="130"/>
      <c r="C217" s="130"/>
      <c r="D217" s="130"/>
      <c r="E217" s="130"/>
      <c r="F217" s="130"/>
      <c r="G217" s="130"/>
      <c r="H217" s="130"/>
      <c r="I217" s="131"/>
      <c r="J217" s="131"/>
      <c r="K217" s="129"/>
      <c r="L217" s="130"/>
      <c r="M217" s="130"/>
      <c r="N217" s="130"/>
      <c r="O217" s="130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</row>
    <row r="218" spans="1:29" ht="12" thickBot="1">
      <c r="A218" s="133"/>
      <c r="B218" s="134"/>
      <c r="C218" s="134"/>
      <c r="D218" s="134"/>
      <c r="E218" s="134"/>
      <c r="F218" s="134"/>
      <c r="G218" s="134"/>
      <c r="H218" s="134"/>
      <c r="I218" s="132"/>
      <c r="J218" s="132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</row>
    <row r="219" spans="1:29" ht="11.25">
      <c r="A219" s="135" t="s">
        <v>133</v>
      </c>
      <c r="B219" s="136"/>
      <c r="C219" s="136"/>
      <c r="D219" s="136"/>
      <c r="E219" s="136"/>
      <c r="F219" s="136"/>
      <c r="G219" s="136"/>
      <c r="H219" s="137"/>
      <c r="I219" s="138"/>
      <c r="J219" s="138"/>
      <c r="K219" s="139"/>
      <c r="L219" s="136"/>
      <c r="M219" s="137"/>
      <c r="N219" s="137"/>
      <c r="O219" s="140"/>
      <c r="P219" s="141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42"/>
      <c r="AC219" s="143"/>
    </row>
    <row r="220" spans="1:29" ht="11.25">
      <c r="A220" s="81" t="s">
        <v>134</v>
      </c>
      <c r="B220" s="91">
        <f>'[6]реализация'!B62</f>
        <v>0</v>
      </c>
      <c r="C220" s="91">
        <f>'[6]реализация'!C62</f>
        <v>0</v>
      </c>
      <c r="D220" s="87">
        <f>'[6]реализация'!D62</f>
        <v>0</v>
      </c>
      <c r="E220" s="87">
        <f>'[6]реализация'!E62</f>
        <v>0</v>
      </c>
      <c r="F220" s="91">
        <f>'[6]реализация'!F62</f>
        <v>0</v>
      </c>
      <c r="G220" s="91">
        <f>'[6]реализация'!G62</f>
        <v>0</v>
      </c>
      <c r="H220" s="87">
        <f>IF(E220=0,0,F220/E220*100)</f>
        <v>0</v>
      </c>
      <c r="I220" s="92">
        <f>'[6]реализация'!I62</f>
        <v>0</v>
      </c>
      <c r="J220" s="88">
        <f>F220-G220+I220</f>
        <v>0</v>
      </c>
      <c r="K220" s="84">
        <f>IF(E220=0,0,J220/E220*100)</f>
        <v>0</v>
      </c>
      <c r="L220" s="91">
        <f>'[6]реализация'!L62</f>
        <v>0</v>
      </c>
      <c r="M220" s="87">
        <f>B220+E220-F220-L220</f>
        <v>0</v>
      </c>
      <c r="N220" s="87">
        <f>M220-B220</f>
        <v>0</v>
      </c>
      <c r="O220" s="89">
        <f>C220-G220+I220</f>
        <v>0</v>
      </c>
      <c r="P220" s="155">
        <f>'[6]реализация'!P62</f>
        <v>0</v>
      </c>
      <c r="Q220" s="88">
        <f>R220+U220+X220</f>
        <v>0</v>
      </c>
      <c r="R220" s="88">
        <f>SUM(S220:T220)</f>
        <v>0</v>
      </c>
      <c r="S220" s="148">
        <f>'[6]реализация'!S62</f>
        <v>0</v>
      </c>
      <c r="T220" s="148">
        <f>'[6]реализация'!T62</f>
        <v>0</v>
      </c>
      <c r="U220" s="94">
        <f>SUM(V220:W220)</f>
        <v>0</v>
      </c>
      <c r="V220" s="148">
        <f>'[6]реализация'!V62</f>
        <v>0</v>
      </c>
      <c r="W220" s="148">
        <f>'[6]реализация'!W62</f>
        <v>0</v>
      </c>
      <c r="X220" s="148">
        <f>'[6]реализация'!X62</f>
        <v>0</v>
      </c>
      <c r="Y220" s="148">
        <f>'[6]реализация'!Y62</f>
        <v>0</v>
      </c>
      <c r="Z220" s="148">
        <f>'[6]реализация'!Z62</f>
        <v>0</v>
      </c>
      <c r="AA220" s="154">
        <f>'[6]реализация'!AA62</f>
        <v>0</v>
      </c>
      <c r="AB220" s="95">
        <f>P220+Q220+Y220+Z220-AA220</f>
        <v>0</v>
      </c>
      <c r="AC220" s="80">
        <f>AB220-M220</f>
        <v>0</v>
      </c>
    </row>
    <row r="221" spans="1:29" ht="11.25">
      <c r="A221" s="81" t="s">
        <v>135</v>
      </c>
      <c r="B221" s="91">
        <f>'[6]реализация'!B63</f>
        <v>0</v>
      </c>
      <c r="C221" s="91">
        <f>'[6]реализация'!C63</f>
        <v>0</v>
      </c>
      <c r="D221" s="87">
        <f>'[6]реализация'!D63</f>
        <v>0</v>
      </c>
      <c r="E221" s="87">
        <f>'[6]реализация'!E63</f>
        <v>0</v>
      </c>
      <c r="F221" s="91">
        <f>'[6]реализация'!F63</f>
        <v>0</v>
      </c>
      <c r="G221" s="91">
        <f>'[6]реализация'!G63</f>
        <v>0</v>
      </c>
      <c r="H221" s="87">
        <f>IF(E221=0,0,F221/E221*100)</f>
        <v>0</v>
      </c>
      <c r="I221" s="92">
        <f>'[6]реализация'!I63</f>
        <v>0</v>
      </c>
      <c r="J221" s="88">
        <f>F221-G221+I221</f>
        <v>0</v>
      </c>
      <c r="K221" s="84">
        <f>IF(E221=0,0,J221/E221*100)</f>
        <v>0</v>
      </c>
      <c r="L221" s="91">
        <f>'[6]реализация'!L63</f>
        <v>0</v>
      </c>
      <c r="M221" s="87">
        <f>B221+E221-F221-L221</f>
        <v>0</v>
      </c>
      <c r="N221" s="87">
        <f>M221-B221</f>
        <v>0</v>
      </c>
      <c r="O221" s="89">
        <f>C221-G221+I221</f>
        <v>0</v>
      </c>
      <c r="P221" s="155">
        <f>'[6]реализация'!P63</f>
        <v>0</v>
      </c>
      <c r="Q221" s="88">
        <f>R221+U221+X221</f>
        <v>0</v>
      </c>
      <c r="R221" s="88">
        <f>SUM(S221:T221)</f>
        <v>0</v>
      </c>
      <c r="S221" s="148">
        <f>'[6]реализация'!S63</f>
        <v>0</v>
      </c>
      <c r="T221" s="148">
        <f>'[6]реализация'!T63</f>
        <v>0</v>
      </c>
      <c r="U221" s="94">
        <f>SUM(V221:W221)</f>
        <v>0</v>
      </c>
      <c r="V221" s="148">
        <f>'[6]реализация'!V63</f>
        <v>0</v>
      </c>
      <c r="W221" s="148">
        <f>'[6]реализация'!W63</f>
        <v>0</v>
      </c>
      <c r="X221" s="148">
        <f>'[6]реализация'!X63</f>
        <v>0</v>
      </c>
      <c r="Y221" s="148">
        <f>'[6]реализация'!Y63</f>
        <v>0</v>
      </c>
      <c r="Z221" s="148">
        <f>'[6]реализация'!Z63</f>
        <v>0</v>
      </c>
      <c r="AA221" s="154">
        <f>'[6]реализация'!AA63</f>
        <v>0</v>
      </c>
      <c r="AB221" s="95">
        <f>P221+Q221+Y221+Z221-AA221</f>
        <v>0</v>
      </c>
      <c r="AC221" s="80">
        <f>AB221-M221</f>
        <v>0</v>
      </c>
    </row>
    <row r="222" spans="1:29" ht="11.25">
      <c r="A222" s="81" t="s">
        <v>120</v>
      </c>
      <c r="B222" s="87">
        <f aca="true" t="shared" si="197" ref="B222:G222">SUM(B224:B234)</f>
        <v>0</v>
      </c>
      <c r="C222" s="87">
        <f t="shared" si="197"/>
        <v>0</v>
      </c>
      <c r="D222" s="87">
        <f t="shared" si="197"/>
        <v>0</v>
      </c>
      <c r="E222" s="87">
        <f t="shared" si="197"/>
        <v>0</v>
      </c>
      <c r="F222" s="87">
        <f t="shared" si="197"/>
        <v>0</v>
      </c>
      <c r="G222" s="87">
        <f t="shared" si="197"/>
        <v>0</v>
      </c>
      <c r="H222" s="87">
        <f>IF(E222=0,0,F222/E222*100)</f>
        <v>0</v>
      </c>
      <c r="I222" s="88">
        <f>SUM(I224:I234)</f>
        <v>0</v>
      </c>
      <c r="J222" s="88">
        <f>SUM(J224:J234)</f>
        <v>0</v>
      </c>
      <c r="K222" s="84">
        <f>IF(E222=0,0,J222/E222*100)</f>
        <v>0</v>
      </c>
      <c r="L222" s="87">
        <f>SUM(L224:L234)</f>
        <v>0</v>
      </c>
      <c r="M222" s="87">
        <f>SUM(M224:M234)</f>
        <v>0</v>
      </c>
      <c r="N222" s="87">
        <f>SUM(N224:N234)</f>
        <v>0</v>
      </c>
      <c r="O222" s="89">
        <f>SUM(O224:O234)</f>
        <v>0</v>
      </c>
      <c r="P222" s="90">
        <f aca="true" t="shared" si="198" ref="P222:AB222">SUM(P224:P234)</f>
        <v>0</v>
      </c>
      <c r="Q222" s="87">
        <f t="shared" si="198"/>
        <v>0</v>
      </c>
      <c r="R222" s="87">
        <f t="shared" si="198"/>
        <v>0</v>
      </c>
      <c r="S222" s="87">
        <f t="shared" si="198"/>
        <v>0</v>
      </c>
      <c r="T222" s="87">
        <f t="shared" si="198"/>
        <v>0</v>
      </c>
      <c r="U222" s="87">
        <f t="shared" si="198"/>
        <v>0</v>
      </c>
      <c r="V222" s="87">
        <f t="shared" si="198"/>
        <v>0</v>
      </c>
      <c r="W222" s="87">
        <f t="shared" si="198"/>
        <v>0</v>
      </c>
      <c r="X222" s="87">
        <f t="shared" si="198"/>
        <v>0</v>
      </c>
      <c r="Y222" s="87">
        <f t="shared" si="198"/>
        <v>0</v>
      </c>
      <c r="Z222" s="87">
        <f t="shared" si="198"/>
        <v>0</v>
      </c>
      <c r="AA222" s="87">
        <f t="shared" si="198"/>
        <v>0</v>
      </c>
      <c r="AB222" s="89">
        <f t="shared" si="198"/>
        <v>0</v>
      </c>
      <c r="AC222" s="80">
        <f aca="true" t="shared" si="199" ref="AC222:AC240">AB222-M222</f>
        <v>0</v>
      </c>
    </row>
    <row r="223" spans="1:29" ht="11.25">
      <c r="A223" s="144" t="s">
        <v>136</v>
      </c>
      <c r="B223" s="145"/>
      <c r="C223" s="145"/>
      <c r="D223" s="145"/>
      <c r="E223" s="145"/>
      <c r="F223" s="87"/>
      <c r="G223" s="87"/>
      <c r="H223" s="87"/>
      <c r="I223" s="88"/>
      <c r="J223" s="146"/>
      <c r="K223" s="84"/>
      <c r="L223" s="87"/>
      <c r="M223" s="87"/>
      <c r="N223" s="87"/>
      <c r="O223" s="89"/>
      <c r="P223" s="90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9"/>
      <c r="AC223" s="80">
        <f t="shared" si="199"/>
        <v>0</v>
      </c>
    </row>
    <row r="224" spans="1:29" ht="11.25">
      <c r="A224" s="144" t="s">
        <v>137</v>
      </c>
      <c r="B224" s="91">
        <f>'[6]реализация'!B66</f>
        <v>0</v>
      </c>
      <c r="C224" s="91">
        <f>'[6]реализация'!C66</f>
        <v>0</v>
      </c>
      <c r="D224" s="87">
        <f>'[6]реализация'!D66</f>
        <v>0</v>
      </c>
      <c r="E224" s="87">
        <f>'[6]реализация'!E66</f>
        <v>0</v>
      </c>
      <c r="F224" s="91">
        <f>'[6]реализация'!F66</f>
        <v>0</v>
      </c>
      <c r="G224" s="91">
        <f>'[6]реализация'!G66</f>
        <v>0</v>
      </c>
      <c r="H224" s="87">
        <f>IF(E224=0,0,F224/E224*100)</f>
        <v>0</v>
      </c>
      <c r="I224" s="91">
        <f>'[6]реализация'!I66</f>
        <v>0</v>
      </c>
      <c r="J224" s="88">
        <f>F224-G224+I224</f>
        <v>0</v>
      </c>
      <c r="K224" s="84">
        <f>IF(E224=0,0,J224/E224*100)</f>
        <v>0</v>
      </c>
      <c r="L224" s="91">
        <f>'[6]реализация'!L66</f>
        <v>0</v>
      </c>
      <c r="M224" s="87">
        <f>B224+E224-F224-L224</f>
        <v>0</v>
      </c>
      <c r="N224" s="87">
        <f>M224-B224</f>
        <v>0</v>
      </c>
      <c r="O224" s="89">
        <f>C224-G224+I224</f>
        <v>0</v>
      </c>
      <c r="P224" s="155">
        <f>'[6]реализация'!P66</f>
        <v>0</v>
      </c>
      <c r="Q224" s="88">
        <f>R224+U224+X224</f>
        <v>0</v>
      </c>
      <c r="R224" s="88">
        <f>SUM(S224:T224)</f>
        <v>0</v>
      </c>
      <c r="S224" s="148">
        <f>'[6]реализация'!S66</f>
        <v>0</v>
      </c>
      <c r="T224" s="148">
        <f>'[6]реализация'!T66</f>
        <v>0</v>
      </c>
      <c r="U224" s="94">
        <f>SUM(V224:W224)</f>
        <v>0</v>
      </c>
      <c r="V224" s="148">
        <f>'[6]реализация'!V66</f>
        <v>0</v>
      </c>
      <c r="W224" s="148">
        <f>'[6]реализация'!W66</f>
        <v>0</v>
      </c>
      <c r="X224" s="148">
        <f>'[6]реализация'!X66</f>
        <v>0</v>
      </c>
      <c r="Y224" s="148">
        <f>'[6]реализация'!Y66</f>
        <v>0</v>
      </c>
      <c r="Z224" s="148">
        <f>'[6]реализация'!Z66</f>
        <v>0</v>
      </c>
      <c r="AA224" s="154">
        <f>'[6]реализация'!AA66</f>
        <v>0</v>
      </c>
      <c r="AB224" s="95">
        <f>P224+Q224+Y224+Z224-AA224</f>
        <v>0</v>
      </c>
      <c r="AC224" s="80">
        <f t="shared" si="199"/>
        <v>0</v>
      </c>
    </row>
    <row r="225" spans="1:29" ht="11.25">
      <c r="A225" s="144" t="s">
        <v>125</v>
      </c>
      <c r="B225" s="91">
        <f>'[6]реализация'!B67</f>
        <v>0</v>
      </c>
      <c r="C225" s="91">
        <f>'[6]реализация'!C67</f>
        <v>0</v>
      </c>
      <c r="D225" s="87">
        <f>'[6]реализация'!D67</f>
        <v>0</v>
      </c>
      <c r="E225" s="87">
        <f>'[6]реализация'!E67</f>
        <v>0</v>
      </c>
      <c r="F225" s="91">
        <f>'[6]реализация'!F67</f>
        <v>0</v>
      </c>
      <c r="G225" s="91">
        <f>'[6]реализация'!G67</f>
        <v>0</v>
      </c>
      <c r="H225" s="87">
        <f aca="true" t="shared" si="200" ref="H225:H234">IF(E225=0,0,F225/E225*100)</f>
        <v>0</v>
      </c>
      <c r="I225" s="91">
        <f>'[6]реализация'!I67</f>
        <v>0</v>
      </c>
      <c r="J225" s="88">
        <f aca="true" t="shared" si="201" ref="J225:J234">F225-G225+I225</f>
        <v>0</v>
      </c>
      <c r="K225" s="84">
        <f aca="true" t="shared" si="202" ref="K225:K234">IF(E225=0,0,J225/E225*100)</f>
        <v>0</v>
      </c>
      <c r="L225" s="91">
        <f>'[6]реализация'!L67</f>
        <v>0</v>
      </c>
      <c r="M225" s="87">
        <f aca="true" t="shared" si="203" ref="M225:M234">B225+E225-F225-L225</f>
        <v>0</v>
      </c>
      <c r="N225" s="87">
        <f aca="true" t="shared" si="204" ref="N225:N234">M225-B225</f>
        <v>0</v>
      </c>
      <c r="O225" s="89">
        <f aca="true" t="shared" si="205" ref="O225:O234">C225-G225+I225</f>
        <v>0</v>
      </c>
      <c r="P225" s="155">
        <f>'[6]реализация'!P67</f>
        <v>0</v>
      </c>
      <c r="Q225" s="88">
        <f aca="true" t="shared" si="206" ref="Q225:Q231">R225+U225+X225</f>
        <v>0</v>
      </c>
      <c r="R225" s="88">
        <f aca="true" t="shared" si="207" ref="R225:R231">SUM(S225:T225)</f>
        <v>0</v>
      </c>
      <c r="S225" s="148">
        <f>'[6]реализация'!S67</f>
        <v>0</v>
      </c>
      <c r="T225" s="148">
        <f>'[6]реализация'!T67</f>
        <v>0</v>
      </c>
      <c r="U225" s="94">
        <f aca="true" t="shared" si="208" ref="U225:U231">SUM(V225:W225)</f>
        <v>0</v>
      </c>
      <c r="V225" s="148">
        <f>'[6]реализация'!V67</f>
        <v>0</v>
      </c>
      <c r="W225" s="148">
        <f>'[6]реализация'!W67</f>
        <v>0</v>
      </c>
      <c r="X225" s="148">
        <f>'[6]реализация'!X67</f>
        <v>0</v>
      </c>
      <c r="Y225" s="148">
        <f>'[6]реализация'!Y67</f>
        <v>0</v>
      </c>
      <c r="Z225" s="148">
        <f>'[6]реализация'!Z67</f>
        <v>0</v>
      </c>
      <c r="AA225" s="154">
        <f>'[6]реализация'!AA67</f>
        <v>0</v>
      </c>
      <c r="AB225" s="95">
        <f aca="true" t="shared" si="209" ref="AB225:AB231">P225+Q225+Y225+Z225-AA225</f>
        <v>0</v>
      </c>
      <c r="AC225" s="80">
        <f t="shared" si="199"/>
        <v>0</v>
      </c>
    </row>
    <row r="226" spans="1:29" ht="11.25">
      <c r="A226" s="144" t="s">
        <v>138</v>
      </c>
      <c r="B226" s="91">
        <f>'[6]реализация'!B68</f>
        <v>0</v>
      </c>
      <c r="C226" s="91">
        <f>'[6]реализация'!C68</f>
        <v>0</v>
      </c>
      <c r="D226" s="87">
        <f>'[6]реализация'!D68</f>
        <v>0</v>
      </c>
      <c r="E226" s="87">
        <f>'[6]реализация'!E68</f>
        <v>0</v>
      </c>
      <c r="F226" s="91">
        <f>'[6]реализация'!F68</f>
        <v>0</v>
      </c>
      <c r="G226" s="91">
        <f>'[6]реализация'!G68</f>
        <v>0</v>
      </c>
      <c r="H226" s="87">
        <f t="shared" si="200"/>
        <v>0</v>
      </c>
      <c r="I226" s="91">
        <f>'[6]реализация'!I68</f>
        <v>0</v>
      </c>
      <c r="J226" s="88">
        <f t="shared" si="201"/>
        <v>0</v>
      </c>
      <c r="K226" s="84">
        <f t="shared" si="202"/>
        <v>0</v>
      </c>
      <c r="L226" s="91">
        <f>'[6]реализация'!L68</f>
        <v>0</v>
      </c>
      <c r="M226" s="87">
        <f t="shared" si="203"/>
        <v>0</v>
      </c>
      <c r="N226" s="87">
        <f t="shared" si="204"/>
        <v>0</v>
      </c>
      <c r="O226" s="89">
        <f t="shared" si="205"/>
        <v>0</v>
      </c>
      <c r="P226" s="155">
        <f>'[6]реализация'!P68</f>
        <v>0</v>
      </c>
      <c r="Q226" s="88">
        <f t="shared" si="206"/>
        <v>0</v>
      </c>
      <c r="R226" s="88">
        <f t="shared" si="207"/>
        <v>0</v>
      </c>
      <c r="S226" s="148">
        <f>'[6]реализация'!S68</f>
        <v>0</v>
      </c>
      <c r="T226" s="148">
        <f>'[6]реализация'!T68</f>
        <v>0</v>
      </c>
      <c r="U226" s="94">
        <f t="shared" si="208"/>
        <v>0</v>
      </c>
      <c r="V226" s="148">
        <f>'[6]реализация'!V68</f>
        <v>0</v>
      </c>
      <c r="W226" s="148">
        <f>'[6]реализация'!W68</f>
        <v>0</v>
      </c>
      <c r="X226" s="148">
        <f>'[6]реализация'!X68</f>
        <v>0</v>
      </c>
      <c r="Y226" s="148">
        <f>'[6]реализация'!Y68</f>
        <v>0</v>
      </c>
      <c r="Z226" s="148">
        <f>'[6]реализация'!Z68</f>
        <v>0</v>
      </c>
      <c r="AA226" s="154">
        <f>'[6]реализация'!AA68</f>
        <v>0</v>
      </c>
      <c r="AB226" s="95">
        <f t="shared" si="209"/>
        <v>0</v>
      </c>
      <c r="AC226" s="80">
        <f t="shared" si="199"/>
        <v>0</v>
      </c>
    </row>
    <row r="227" spans="1:29" ht="11.25">
      <c r="A227" s="144" t="s">
        <v>139</v>
      </c>
      <c r="B227" s="91">
        <f>'[6]реализация'!B69</f>
        <v>0</v>
      </c>
      <c r="C227" s="91">
        <f>'[6]реализация'!C69</f>
        <v>0</v>
      </c>
      <c r="D227" s="87">
        <f>'[6]реализация'!D69</f>
        <v>0</v>
      </c>
      <c r="E227" s="87">
        <f>'[6]реализация'!E69</f>
        <v>0</v>
      </c>
      <c r="F227" s="91">
        <f>'[6]реализация'!F69</f>
        <v>0</v>
      </c>
      <c r="G227" s="91">
        <f>'[6]реализация'!G69</f>
        <v>0</v>
      </c>
      <c r="H227" s="87">
        <f t="shared" si="200"/>
        <v>0</v>
      </c>
      <c r="I227" s="91">
        <f>'[6]реализация'!I69</f>
        <v>0</v>
      </c>
      <c r="J227" s="88">
        <f t="shared" si="201"/>
        <v>0</v>
      </c>
      <c r="K227" s="84">
        <f t="shared" si="202"/>
        <v>0</v>
      </c>
      <c r="L227" s="91">
        <f>'[6]реализация'!L69</f>
        <v>0</v>
      </c>
      <c r="M227" s="87">
        <f t="shared" si="203"/>
        <v>0</v>
      </c>
      <c r="N227" s="87">
        <f t="shared" si="204"/>
        <v>0</v>
      </c>
      <c r="O227" s="89">
        <f t="shared" si="205"/>
        <v>0</v>
      </c>
      <c r="P227" s="155">
        <f>'[6]реализация'!P69</f>
        <v>0</v>
      </c>
      <c r="Q227" s="88">
        <f t="shared" si="206"/>
        <v>0</v>
      </c>
      <c r="R227" s="88">
        <f t="shared" si="207"/>
        <v>0</v>
      </c>
      <c r="S227" s="148">
        <f>'[6]реализация'!S69</f>
        <v>0</v>
      </c>
      <c r="T227" s="148">
        <f>'[6]реализация'!T69</f>
        <v>0</v>
      </c>
      <c r="U227" s="94">
        <f t="shared" si="208"/>
        <v>0</v>
      </c>
      <c r="V227" s="148">
        <f>'[6]реализация'!V69</f>
        <v>0</v>
      </c>
      <c r="W227" s="148">
        <f>'[6]реализация'!W69</f>
        <v>0</v>
      </c>
      <c r="X227" s="148">
        <f>'[6]реализация'!X69</f>
        <v>0</v>
      </c>
      <c r="Y227" s="148">
        <f>'[6]реализация'!Y69</f>
        <v>0</v>
      </c>
      <c r="Z227" s="148">
        <f>'[6]реализация'!Z69</f>
        <v>0</v>
      </c>
      <c r="AA227" s="154">
        <f>'[6]реализация'!AA69</f>
        <v>0</v>
      </c>
      <c r="AB227" s="95">
        <f t="shared" si="209"/>
        <v>0</v>
      </c>
      <c r="AC227" s="80">
        <f t="shared" si="199"/>
        <v>0</v>
      </c>
    </row>
    <row r="228" spans="1:29" ht="11.25">
      <c r="A228" s="144" t="s">
        <v>140</v>
      </c>
      <c r="B228" s="91">
        <f>'[6]реализация'!B70</f>
        <v>0</v>
      </c>
      <c r="C228" s="91">
        <f>'[6]реализация'!C70</f>
        <v>0</v>
      </c>
      <c r="D228" s="87">
        <f>'[6]реализация'!D70</f>
        <v>0</v>
      </c>
      <c r="E228" s="87">
        <f>'[6]реализация'!E70</f>
        <v>0</v>
      </c>
      <c r="F228" s="91">
        <f>'[6]реализация'!F70</f>
        <v>0</v>
      </c>
      <c r="G228" s="91">
        <f>'[6]реализация'!G70</f>
        <v>0</v>
      </c>
      <c r="H228" s="87">
        <f t="shared" si="200"/>
        <v>0</v>
      </c>
      <c r="I228" s="91">
        <f>'[6]реализация'!I70</f>
        <v>0</v>
      </c>
      <c r="J228" s="88">
        <f t="shared" si="201"/>
        <v>0</v>
      </c>
      <c r="K228" s="84">
        <f t="shared" si="202"/>
        <v>0</v>
      </c>
      <c r="L228" s="91">
        <f>'[6]реализация'!L70</f>
        <v>0</v>
      </c>
      <c r="M228" s="87">
        <f t="shared" si="203"/>
        <v>0</v>
      </c>
      <c r="N228" s="87">
        <f t="shared" si="204"/>
        <v>0</v>
      </c>
      <c r="O228" s="89">
        <f t="shared" si="205"/>
        <v>0</v>
      </c>
      <c r="P228" s="155">
        <f>'[6]реализация'!P70</f>
        <v>0</v>
      </c>
      <c r="Q228" s="88">
        <f t="shared" si="206"/>
        <v>0</v>
      </c>
      <c r="R228" s="88">
        <f t="shared" si="207"/>
        <v>0</v>
      </c>
      <c r="S228" s="148">
        <f>'[6]реализация'!S70</f>
        <v>0</v>
      </c>
      <c r="T228" s="148">
        <f>'[6]реализация'!T70</f>
        <v>0</v>
      </c>
      <c r="U228" s="94">
        <f t="shared" si="208"/>
        <v>0</v>
      </c>
      <c r="V228" s="148">
        <f>'[6]реализация'!V70</f>
        <v>0</v>
      </c>
      <c r="W228" s="148">
        <f>'[6]реализация'!W70</f>
        <v>0</v>
      </c>
      <c r="X228" s="148">
        <f>'[6]реализация'!X70</f>
        <v>0</v>
      </c>
      <c r="Y228" s="148">
        <f>'[6]реализация'!Y70</f>
        <v>0</v>
      </c>
      <c r="Z228" s="148">
        <f>'[6]реализация'!Z70</f>
        <v>0</v>
      </c>
      <c r="AA228" s="154">
        <f>'[6]реализация'!AA70</f>
        <v>0</v>
      </c>
      <c r="AB228" s="95">
        <f t="shared" si="209"/>
        <v>0</v>
      </c>
      <c r="AC228" s="80">
        <f t="shared" si="199"/>
        <v>0</v>
      </c>
    </row>
    <row r="229" spans="1:29" ht="11.25">
      <c r="A229" s="144" t="s">
        <v>141</v>
      </c>
      <c r="B229" s="91">
        <f>'[6]реализация'!B71</f>
        <v>0</v>
      </c>
      <c r="C229" s="91">
        <f>'[6]реализация'!C71</f>
        <v>0</v>
      </c>
      <c r="D229" s="87">
        <f>'[6]реализация'!D71</f>
        <v>0</v>
      </c>
      <c r="E229" s="87">
        <f>'[6]реализация'!E71</f>
        <v>0</v>
      </c>
      <c r="F229" s="91">
        <f>'[6]реализация'!F71</f>
        <v>0</v>
      </c>
      <c r="G229" s="91">
        <f>'[6]реализация'!G71</f>
        <v>0</v>
      </c>
      <c r="H229" s="87">
        <f t="shared" si="200"/>
        <v>0</v>
      </c>
      <c r="I229" s="91">
        <f>'[6]реализация'!I71</f>
        <v>0</v>
      </c>
      <c r="J229" s="88">
        <f t="shared" si="201"/>
        <v>0</v>
      </c>
      <c r="K229" s="84">
        <f t="shared" si="202"/>
        <v>0</v>
      </c>
      <c r="L229" s="91">
        <f>'[6]реализация'!L71</f>
        <v>0</v>
      </c>
      <c r="M229" s="87">
        <f t="shared" si="203"/>
        <v>0</v>
      </c>
      <c r="N229" s="87">
        <f t="shared" si="204"/>
        <v>0</v>
      </c>
      <c r="O229" s="89">
        <f t="shared" si="205"/>
        <v>0</v>
      </c>
      <c r="P229" s="155">
        <f>'[6]реализация'!P71</f>
        <v>0</v>
      </c>
      <c r="Q229" s="88">
        <f t="shared" si="206"/>
        <v>0</v>
      </c>
      <c r="R229" s="88">
        <f t="shared" si="207"/>
        <v>0</v>
      </c>
      <c r="S229" s="148">
        <f>'[6]реализация'!S71</f>
        <v>0</v>
      </c>
      <c r="T229" s="148">
        <f>'[6]реализация'!T71</f>
        <v>0</v>
      </c>
      <c r="U229" s="94">
        <f t="shared" si="208"/>
        <v>0</v>
      </c>
      <c r="V229" s="148">
        <f>'[6]реализация'!V71</f>
        <v>0</v>
      </c>
      <c r="W229" s="148">
        <f>'[6]реализация'!W71</f>
        <v>0</v>
      </c>
      <c r="X229" s="148">
        <f>'[6]реализация'!X71</f>
        <v>0</v>
      </c>
      <c r="Y229" s="148">
        <f>'[6]реализация'!Y71</f>
        <v>0</v>
      </c>
      <c r="Z229" s="148">
        <f>'[6]реализация'!Z71</f>
        <v>0</v>
      </c>
      <c r="AA229" s="154">
        <f>'[6]реализация'!AA71</f>
        <v>0</v>
      </c>
      <c r="AB229" s="95">
        <f t="shared" si="209"/>
        <v>0</v>
      </c>
      <c r="AC229" s="80">
        <f t="shared" si="199"/>
        <v>0</v>
      </c>
    </row>
    <row r="230" spans="1:29" ht="11.25">
      <c r="A230" s="144" t="s">
        <v>142</v>
      </c>
      <c r="B230" s="91">
        <f>'[6]реализация'!B72</f>
        <v>0</v>
      </c>
      <c r="C230" s="91">
        <f>'[6]реализация'!C72</f>
        <v>0</v>
      </c>
      <c r="D230" s="87">
        <f>'[6]реализация'!D72</f>
        <v>0</v>
      </c>
      <c r="E230" s="87">
        <f>'[6]реализация'!E72</f>
        <v>0</v>
      </c>
      <c r="F230" s="91">
        <f>'[6]реализация'!F72</f>
        <v>0</v>
      </c>
      <c r="G230" s="91">
        <f>'[6]реализация'!G72</f>
        <v>0</v>
      </c>
      <c r="H230" s="87">
        <f t="shared" si="200"/>
        <v>0</v>
      </c>
      <c r="I230" s="91">
        <f>'[6]реализация'!I72</f>
        <v>0</v>
      </c>
      <c r="J230" s="88">
        <f t="shared" si="201"/>
        <v>0</v>
      </c>
      <c r="K230" s="84">
        <f t="shared" si="202"/>
        <v>0</v>
      </c>
      <c r="L230" s="91">
        <f>'[6]реализация'!L72</f>
        <v>0</v>
      </c>
      <c r="M230" s="87">
        <f t="shared" si="203"/>
        <v>0</v>
      </c>
      <c r="N230" s="87">
        <f t="shared" si="204"/>
        <v>0</v>
      </c>
      <c r="O230" s="89">
        <f t="shared" si="205"/>
        <v>0</v>
      </c>
      <c r="P230" s="155">
        <f>'[6]реализация'!P72</f>
        <v>0</v>
      </c>
      <c r="Q230" s="88">
        <f t="shared" si="206"/>
        <v>0</v>
      </c>
      <c r="R230" s="88">
        <f t="shared" si="207"/>
        <v>0</v>
      </c>
      <c r="S230" s="148">
        <f>'[6]реализация'!S72</f>
        <v>0</v>
      </c>
      <c r="T230" s="148">
        <f>'[6]реализация'!T72</f>
        <v>0</v>
      </c>
      <c r="U230" s="94">
        <f t="shared" si="208"/>
        <v>0</v>
      </c>
      <c r="V230" s="148">
        <f>'[6]реализация'!V72</f>
        <v>0</v>
      </c>
      <c r="W230" s="148">
        <f>'[6]реализация'!W72</f>
        <v>0</v>
      </c>
      <c r="X230" s="148">
        <f>'[6]реализация'!X72</f>
        <v>0</v>
      </c>
      <c r="Y230" s="148">
        <f>'[6]реализация'!Y72</f>
        <v>0</v>
      </c>
      <c r="Z230" s="148">
        <f>'[6]реализация'!Z72</f>
        <v>0</v>
      </c>
      <c r="AA230" s="154">
        <f>'[6]реализация'!AA72</f>
        <v>0</v>
      </c>
      <c r="AB230" s="95">
        <f t="shared" si="209"/>
        <v>0</v>
      </c>
      <c r="AC230" s="80">
        <f t="shared" si="199"/>
        <v>0</v>
      </c>
    </row>
    <row r="231" spans="1:29" ht="11.25">
      <c r="A231" s="144" t="s">
        <v>143</v>
      </c>
      <c r="B231" s="91">
        <f>'[6]реализация'!B73</f>
        <v>0</v>
      </c>
      <c r="C231" s="91">
        <f>'[6]реализация'!C73</f>
        <v>0</v>
      </c>
      <c r="D231" s="87">
        <f>'[6]реализация'!D73</f>
        <v>0</v>
      </c>
      <c r="E231" s="87">
        <f>'[6]реализация'!E73</f>
        <v>0</v>
      </c>
      <c r="F231" s="91">
        <f>'[6]реализация'!F73</f>
        <v>0</v>
      </c>
      <c r="G231" s="91">
        <f>'[6]реализация'!G73</f>
        <v>0</v>
      </c>
      <c r="H231" s="87">
        <f t="shared" si="200"/>
        <v>0</v>
      </c>
      <c r="I231" s="91">
        <f>'[6]реализация'!I73</f>
        <v>0</v>
      </c>
      <c r="J231" s="88">
        <f t="shared" si="201"/>
        <v>0</v>
      </c>
      <c r="K231" s="84">
        <f t="shared" si="202"/>
        <v>0</v>
      </c>
      <c r="L231" s="91">
        <f>'[6]реализация'!L73</f>
        <v>0</v>
      </c>
      <c r="M231" s="87">
        <f t="shared" si="203"/>
        <v>0</v>
      </c>
      <c r="N231" s="87">
        <f t="shared" si="204"/>
        <v>0</v>
      </c>
      <c r="O231" s="89">
        <f t="shared" si="205"/>
        <v>0</v>
      </c>
      <c r="P231" s="155">
        <f>'[6]реализация'!P73</f>
        <v>0</v>
      </c>
      <c r="Q231" s="88">
        <f t="shared" si="206"/>
        <v>0</v>
      </c>
      <c r="R231" s="88">
        <f t="shared" si="207"/>
        <v>0</v>
      </c>
      <c r="S231" s="148">
        <f>'[6]реализация'!S73</f>
        <v>0</v>
      </c>
      <c r="T231" s="148">
        <f>'[6]реализация'!T73</f>
        <v>0</v>
      </c>
      <c r="U231" s="94">
        <f t="shared" si="208"/>
        <v>0</v>
      </c>
      <c r="V231" s="148">
        <f>'[6]реализация'!V73</f>
        <v>0</v>
      </c>
      <c r="W231" s="148">
        <f>'[6]реализация'!W73</f>
        <v>0</v>
      </c>
      <c r="X231" s="148">
        <f>'[6]реализация'!X73</f>
        <v>0</v>
      </c>
      <c r="Y231" s="148">
        <f>'[6]реализация'!Y73</f>
        <v>0</v>
      </c>
      <c r="Z231" s="148">
        <f>'[6]реализация'!Z73</f>
        <v>0</v>
      </c>
      <c r="AA231" s="154">
        <f>'[6]реализация'!AA73</f>
        <v>0</v>
      </c>
      <c r="AB231" s="95">
        <f t="shared" si="209"/>
        <v>0</v>
      </c>
      <c r="AC231" s="80">
        <f t="shared" si="199"/>
        <v>0</v>
      </c>
    </row>
    <row r="232" spans="1:29" ht="11.25">
      <c r="A232" s="144" t="s">
        <v>126</v>
      </c>
      <c r="B232" s="91">
        <f>'[6]реализация'!B74</f>
        <v>0</v>
      </c>
      <c r="C232" s="91">
        <f>'[6]реализация'!C74</f>
        <v>0</v>
      </c>
      <c r="D232" s="87">
        <f>'[6]реализация'!D74</f>
        <v>0</v>
      </c>
      <c r="E232" s="87">
        <f>'[6]реализация'!E74</f>
        <v>0</v>
      </c>
      <c r="F232" s="91">
        <f>'[6]реализация'!F74</f>
        <v>0</v>
      </c>
      <c r="G232" s="91">
        <f>'[6]реализация'!G74</f>
        <v>0</v>
      </c>
      <c r="H232" s="87">
        <f t="shared" si="200"/>
        <v>0</v>
      </c>
      <c r="I232" s="91">
        <f>'[6]реализация'!I74</f>
        <v>0</v>
      </c>
      <c r="J232" s="88">
        <f t="shared" si="201"/>
        <v>0</v>
      </c>
      <c r="K232" s="84">
        <f t="shared" si="202"/>
        <v>0</v>
      </c>
      <c r="L232" s="91">
        <f>'[6]реализация'!L74</f>
        <v>0</v>
      </c>
      <c r="M232" s="87">
        <f t="shared" si="203"/>
        <v>0</v>
      </c>
      <c r="N232" s="87">
        <f t="shared" si="204"/>
        <v>0</v>
      </c>
      <c r="O232" s="89">
        <f t="shared" si="205"/>
        <v>0</v>
      </c>
      <c r="P232" s="155">
        <f>'[6]реализация'!P74</f>
        <v>0</v>
      </c>
      <c r="Q232" s="88">
        <f>R232+U232+X232</f>
        <v>0</v>
      </c>
      <c r="R232" s="88">
        <f>SUM(S232:T232)</f>
        <v>0</v>
      </c>
      <c r="S232" s="148">
        <f>'[6]реализация'!S74</f>
        <v>0</v>
      </c>
      <c r="T232" s="148">
        <f>'[6]реализация'!T74</f>
        <v>0</v>
      </c>
      <c r="U232" s="94">
        <f>SUM(V232:W232)</f>
        <v>0</v>
      </c>
      <c r="V232" s="148">
        <f>'[6]реализация'!V74</f>
        <v>0</v>
      </c>
      <c r="W232" s="148">
        <f>'[6]реализация'!W74</f>
        <v>0</v>
      </c>
      <c r="X232" s="148">
        <f>'[6]реализация'!X74</f>
        <v>0</v>
      </c>
      <c r="Y232" s="148">
        <f>'[6]реализация'!Y74</f>
        <v>0</v>
      </c>
      <c r="Z232" s="148">
        <f>'[6]реализация'!Z74</f>
        <v>0</v>
      </c>
      <c r="AA232" s="154">
        <f>'[6]реализация'!AA74</f>
        <v>0</v>
      </c>
      <c r="AB232" s="95">
        <f>P232+Q232+Y232+Z232-AA232</f>
        <v>0</v>
      </c>
      <c r="AC232" s="80">
        <f t="shared" si="199"/>
        <v>0</v>
      </c>
    </row>
    <row r="233" spans="1:29" ht="11.25">
      <c r="A233" s="144" t="s">
        <v>144</v>
      </c>
      <c r="B233" s="91">
        <f>'[6]реализация'!B75</f>
        <v>0</v>
      </c>
      <c r="C233" s="91">
        <f>'[6]реализация'!C75</f>
        <v>0</v>
      </c>
      <c r="D233" s="87">
        <f>'[6]реализация'!D75</f>
        <v>0</v>
      </c>
      <c r="E233" s="87">
        <f>'[6]реализация'!E75</f>
        <v>0</v>
      </c>
      <c r="F233" s="91">
        <f>'[6]реализация'!F75</f>
        <v>0</v>
      </c>
      <c r="G233" s="91">
        <f>'[6]реализация'!G75</f>
        <v>0</v>
      </c>
      <c r="H233" s="87">
        <f t="shared" si="200"/>
        <v>0</v>
      </c>
      <c r="I233" s="91">
        <f>'[6]реализация'!I75</f>
        <v>0</v>
      </c>
      <c r="J233" s="88">
        <f t="shared" si="201"/>
        <v>0</v>
      </c>
      <c r="K233" s="84">
        <f t="shared" si="202"/>
        <v>0</v>
      </c>
      <c r="L233" s="91">
        <f>'[6]реализация'!L75</f>
        <v>0</v>
      </c>
      <c r="M233" s="87">
        <f t="shared" si="203"/>
        <v>0</v>
      </c>
      <c r="N233" s="87">
        <f t="shared" si="204"/>
        <v>0</v>
      </c>
      <c r="O233" s="89">
        <f t="shared" si="205"/>
        <v>0</v>
      </c>
      <c r="P233" s="155">
        <f>'[6]реализация'!P75</f>
        <v>0</v>
      </c>
      <c r="Q233" s="88">
        <f>R233+U233+X233</f>
        <v>0</v>
      </c>
      <c r="R233" s="88">
        <f>SUM(S233:T233)</f>
        <v>0</v>
      </c>
      <c r="S233" s="148">
        <f>'[6]реализация'!S75</f>
        <v>0</v>
      </c>
      <c r="T233" s="148">
        <f>'[6]реализация'!T75</f>
        <v>0</v>
      </c>
      <c r="U233" s="94">
        <f>SUM(V233:W233)</f>
        <v>0</v>
      </c>
      <c r="V233" s="148">
        <f>'[6]реализация'!V75</f>
        <v>0</v>
      </c>
      <c r="W233" s="148">
        <f>'[6]реализация'!W75</f>
        <v>0</v>
      </c>
      <c r="X233" s="148">
        <f>'[6]реализация'!X75</f>
        <v>0</v>
      </c>
      <c r="Y233" s="148">
        <f>'[6]реализация'!Y75</f>
        <v>0</v>
      </c>
      <c r="Z233" s="148">
        <f>'[6]реализация'!Z75</f>
        <v>0</v>
      </c>
      <c r="AA233" s="154">
        <f>'[6]реализация'!AA75</f>
        <v>0</v>
      </c>
      <c r="AB233" s="95">
        <f>P233+Q233+Y233+Z233-AA233</f>
        <v>0</v>
      </c>
      <c r="AC233" s="80">
        <f t="shared" si="199"/>
        <v>0</v>
      </c>
    </row>
    <row r="234" spans="1:29" ht="11.25">
      <c r="A234" s="144"/>
      <c r="B234" s="91">
        <f>'[6]реализация'!B76</f>
        <v>0</v>
      </c>
      <c r="C234" s="91">
        <f>'[6]реализация'!C76</f>
        <v>0</v>
      </c>
      <c r="D234" s="87">
        <f>'[6]реализация'!D76</f>
        <v>0</v>
      </c>
      <c r="E234" s="87">
        <f>'[6]реализация'!E76</f>
        <v>0</v>
      </c>
      <c r="F234" s="91">
        <f>'[6]реализация'!F76</f>
        <v>0</v>
      </c>
      <c r="G234" s="91">
        <f>'[6]реализация'!G76</f>
        <v>0</v>
      </c>
      <c r="H234" s="87">
        <f t="shared" si="200"/>
        <v>0</v>
      </c>
      <c r="I234" s="91">
        <f>'[6]реализация'!I76</f>
        <v>0</v>
      </c>
      <c r="J234" s="88">
        <f t="shared" si="201"/>
        <v>0</v>
      </c>
      <c r="K234" s="84">
        <f t="shared" si="202"/>
        <v>0</v>
      </c>
      <c r="L234" s="91">
        <f>'[6]реализация'!L76</f>
        <v>0</v>
      </c>
      <c r="M234" s="87">
        <f t="shared" si="203"/>
        <v>0</v>
      </c>
      <c r="N234" s="87">
        <f t="shared" si="204"/>
        <v>0</v>
      </c>
      <c r="O234" s="89">
        <f t="shared" si="205"/>
        <v>0</v>
      </c>
      <c r="P234" s="155">
        <f>'[6]реализация'!P76</f>
        <v>0</v>
      </c>
      <c r="Q234" s="88">
        <f>R234+U234+X234</f>
        <v>0</v>
      </c>
      <c r="R234" s="88">
        <f>SUM(S234:T234)</f>
        <v>0</v>
      </c>
      <c r="S234" s="148">
        <f>'[6]реализация'!S76</f>
        <v>0</v>
      </c>
      <c r="T234" s="148">
        <f>'[6]реализация'!T76</f>
        <v>0</v>
      </c>
      <c r="U234" s="94">
        <f>SUM(V234:W234)</f>
        <v>0</v>
      </c>
      <c r="V234" s="148">
        <f>'[6]реализация'!V76</f>
        <v>0</v>
      </c>
      <c r="W234" s="148">
        <f>'[6]реализация'!W76</f>
        <v>0</v>
      </c>
      <c r="X234" s="148">
        <f>'[6]реализация'!X76</f>
        <v>0</v>
      </c>
      <c r="Y234" s="148">
        <f>'[6]реализация'!Y76</f>
        <v>0</v>
      </c>
      <c r="Z234" s="148">
        <f>'[6]реализация'!Z76</f>
        <v>0</v>
      </c>
      <c r="AA234" s="154">
        <f>'[6]реализация'!AA76</f>
        <v>0</v>
      </c>
      <c r="AB234" s="95">
        <f>P234+Q234+Y234+Z234-AA234</f>
        <v>0</v>
      </c>
      <c r="AC234" s="80">
        <f t="shared" si="199"/>
        <v>0</v>
      </c>
    </row>
    <row r="235" spans="1:29" ht="11.25">
      <c r="A235" s="144" t="s">
        <v>145</v>
      </c>
      <c r="B235" s="87">
        <f>B237</f>
        <v>0</v>
      </c>
      <c r="C235" s="87">
        <f>C237</f>
        <v>0</v>
      </c>
      <c r="D235" s="87">
        <f aca="true" t="shared" si="210" ref="D235:AB235">D237</f>
        <v>0</v>
      </c>
      <c r="E235" s="87">
        <f t="shared" si="210"/>
        <v>0</v>
      </c>
      <c r="F235" s="87">
        <f t="shared" si="210"/>
        <v>0</v>
      </c>
      <c r="G235" s="87">
        <f t="shared" si="210"/>
        <v>0</v>
      </c>
      <c r="H235" s="87">
        <f t="shared" si="210"/>
        <v>0</v>
      </c>
      <c r="I235" s="88">
        <f t="shared" si="210"/>
        <v>0</v>
      </c>
      <c r="J235" s="88">
        <f t="shared" si="210"/>
        <v>0</v>
      </c>
      <c r="K235" s="87">
        <f t="shared" si="210"/>
        <v>0</v>
      </c>
      <c r="L235" s="87">
        <f t="shared" si="210"/>
        <v>0</v>
      </c>
      <c r="M235" s="87">
        <f t="shared" si="210"/>
        <v>0</v>
      </c>
      <c r="N235" s="87">
        <f t="shared" si="210"/>
        <v>0</v>
      </c>
      <c r="O235" s="89">
        <f t="shared" si="210"/>
        <v>0</v>
      </c>
      <c r="P235" s="90">
        <f t="shared" si="210"/>
        <v>0</v>
      </c>
      <c r="Q235" s="87">
        <f t="shared" si="210"/>
        <v>0</v>
      </c>
      <c r="R235" s="87">
        <f t="shared" si="210"/>
        <v>0</v>
      </c>
      <c r="S235" s="87">
        <f t="shared" si="210"/>
        <v>0</v>
      </c>
      <c r="T235" s="87">
        <f t="shared" si="210"/>
        <v>0</v>
      </c>
      <c r="U235" s="87">
        <f t="shared" si="210"/>
        <v>0</v>
      </c>
      <c r="V235" s="87">
        <f t="shared" si="210"/>
        <v>0</v>
      </c>
      <c r="W235" s="87">
        <f t="shared" si="210"/>
        <v>0</v>
      </c>
      <c r="X235" s="87">
        <f t="shared" si="210"/>
        <v>0</v>
      </c>
      <c r="Y235" s="87">
        <f t="shared" si="210"/>
        <v>0</v>
      </c>
      <c r="Z235" s="87">
        <f t="shared" si="210"/>
        <v>0</v>
      </c>
      <c r="AA235" s="87">
        <f t="shared" si="210"/>
        <v>0</v>
      </c>
      <c r="AB235" s="89">
        <f t="shared" si="210"/>
        <v>0</v>
      </c>
      <c r="AC235" s="80">
        <f t="shared" si="199"/>
        <v>0</v>
      </c>
    </row>
    <row r="236" spans="1:29" ht="11.25">
      <c r="A236" s="144" t="s">
        <v>136</v>
      </c>
      <c r="B236" s="145"/>
      <c r="C236" s="145"/>
      <c r="D236" s="145"/>
      <c r="E236" s="145"/>
      <c r="F236" s="87"/>
      <c r="G236" s="87"/>
      <c r="H236" s="87"/>
      <c r="I236" s="146"/>
      <c r="J236" s="88"/>
      <c r="K236" s="84"/>
      <c r="L236" s="87"/>
      <c r="M236" s="87"/>
      <c r="N236" s="87"/>
      <c r="O236" s="89"/>
      <c r="P236" s="90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9"/>
      <c r="AC236" s="80">
        <f t="shared" si="199"/>
        <v>0</v>
      </c>
    </row>
    <row r="237" spans="1:29" ht="11.25">
      <c r="A237" s="144" t="s">
        <v>124</v>
      </c>
      <c r="B237" s="91">
        <f>'[6]реализация'!B79</f>
        <v>0</v>
      </c>
      <c r="C237" s="91">
        <f>'[6]реализация'!C79</f>
        <v>0</v>
      </c>
      <c r="D237" s="84">
        <f>'[6]реализация'!D79</f>
        <v>0</v>
      </c>
      <c r="E237" s="84">
        <f>'[6]реализация'!E79</f>
        <v>0</v>
      </c>
      <c r="F237" s="147">
        <f>'[6]реализация'!F79</f>
        <v>0</v>
      </c>
      <c r="G237" s="147">
        <f>'[6]реализация'!G79</f>
        <v>0</v>
      </c>
      <c r="H237" s="87">
        <f>IF(E237=0,0,F237/E237*100)</f>
        <v>0</v>
      </c>
      <c r="I237" s="148">
        <f>'[6]реализация'!I79</f>
        <v>0</v>
      </c>
      <c r="J237" s="88">
        <f>F237-G237+I237</f>
        <v>0</v>
      </c>
      <c r="K237" s="84">
        <f>IF(E237=0,0,J237/E237*100)</f>
        <v>0</v>
      </c>
      <c r="L237" s="147">
        <f>'[6]реализация'!L79</f>
        <v>0</v>
      </c>
      <c r="M237" s="87">
        <f>B237+E237-F237-L237</f>
        <v>0</v>
      </c>
      <c r="N237" s="87">
        <f>M237-B237</f>
        <v>0</v>
      </c>
      <c r="O237" s="89">
        <f>C237-G237+I237</f>
        <v>0</v>
      </c>
      <c r="P237" s="160">
        <f>'[6]реализация'!P79</f>
        <v>0</v>
      </c>
      <c r="Q237" s="88">
        <f>R237+U237+X237</f>
        <v>0</v>
      </c>
      <c r="R237" s="88">
        <f>SUM(S237:T237)</f>
        <v>0</v>
      </c>
      <c r="S237" s="148">
        <f>'[6]реализация'!S79</f>
        <v>0</v>
      </c>
      <c r="T237" s="148">
        <f>'[6]реализация'!T79</f>
        <v>0</v>
      </c>
      <c r="U237" s="94">
        <f>SUM(V237:W237)</f>
        <v>0</v>
      </c>
      <c r="V237" s="148">
        <f>'[6]реализация'!V79</f>
        <v>0</v>
      </c>
      <c r="W237" s="148">
        <f>'[6]реализация'!W79</f>
        <v>0</v>
      </c>
      <c r="X237" s="148">
        <f>'[6]реализация'!X79</f>
        <v>0</v>
      </c>
      <c r="Y237" s="148">
        <f>'[6]реализация'!Y79</f>
        <v>0</v>
      </c>
      <c r="Z237" s="148">
        <f>'[6]реализация'!Z79</f>
        <v>0</v>
      </c>
      <c r="AA237" s="154">
        <f>'[6]реализация'!AA79</f>
        <v>0</v>
      </c>
      <c r="AB237" s="95">
        <f>P237+Q237+Y237+Z237-AA237</f>
        <v>0</v>
      </c>
      <c r="AC237" s="80">
        <f t="shared" si="199"/>
        <v>0</v>
      </c>
    </row>
    <row r="238" spans="1:29" ht="11.25">
      <c r="A238" s="144"/>
      <c r="B238" s="84"/>
      <c r="C238" s="84"/>
      <c r="D238" s="84"/>
      <c r="E238" s="84"/>
      <c r="F238" s="84"/>
      <c r="G238" s="84"/>
      <c r="H238" s="84"/>
      <c r="I238" s="94"/>
      <c r="J238" s="94"/>
      <c r="K238" s="84"/>
      <c r="L238" s="84"/>
      <c r="M238" s="84"/>
      <c r="N238" s="84"/>
      <c r="O238" s="149"/>
      <c r="P238" s="150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149"/>
      <c r="AC238" s="80">
        <f t="shared" si="199"/>
        <v>0</v>
      </c>
    </row>
    <row r="239" spans="1:29" ht="11.25">
      <c r="A239" s="144"/>
      <c r="B239" s="84"/>
      <c r="C239" s="84"/>
      <c r="D239" s="84"/>
      <c r="E239" s="84"/>
      <c r="F239" s="84"/>
      <c r="G239" s="84"/>
      <c r="H239" s="87"/>
      <c r="I239" s="94"/>
      <c r="J239" s="94"/>
      <c r="K239" s="84"/>
      <c r="L239" s="84"/>
      <c r="M239" s="87"/>
      <c r="N239" s="87"/>
      <c r="O239" s="89"/>
      <c r="P239" s="150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149"/>
      <c r="AC239" s="80">
        <f t="shared" si="199"/>
        <v>0</v>
      </c>
    </row>
    <row r="240" spans="1:29" ht="12" thickBot="1">
      <c r="A240" s="151"/>
      <c r="B240" s="124"/>
      <c r="C240" s="124"/>
      <c r="D240" s="124"/>
      <c r="E240" s="124"/>
      <c r="F240" s="124"/>
      <c r="G240" s="124"/>
      <c r="H240" s="121"/>
      <c r="I240" s="126"/>
      <c r="J240" s="123"/>
      <c r="K240" s="124"/>
      <c r="L240" s="124"/>
      <c r="M240" s="121"/>
      <c r="N240" s="121"/>
      <c r="O240" s="125"/>
      <c r="P240" s="152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53"/>
      <c r="AC240" s="128">
        <f t="shared" si="199"/>
        <v>0</v>
      </c>
    </row>
    <row r="243" spans="1:6" ht="16.5" thickBot="1">
      <c r="A243" s="51" t="s">
        <v>148</v>
      </c>
      <c r="B243" s="51" t="s">
        <v>57</v>
      </c>
      <c r="F243" s="53" t="str">
        <f>F164</f>
        <v>за март 2010г.</v>
      </c>
    </row>
    <row r="244" spans="1:29" ht="15.75" customHeight="1">
      <c r="A244" s="198" t="s">
        <v>58</v>
      </c>
      <c r="B244" s="54" t="s">
        <v>59</v>
      </c>
      <c r="C244" s="55" t="s">
        <v>60</v>
      </c>
      <c r="D244" s="201" t="s">
        <v>61</v>
      </c>
      <c r="E244" s="201"/>
      <c r="F244" s="203" t="s">
        <v>62</v>
      </c>
      <c r="G244" s="189" t="s">
        <v>63</v>
      </c>
      <c r="H244" s="189" t="s">
        <v>64</v>
      </c>
      <c r="I244" s="189" t="s">
        <v>65</v>
      </c>
      <c r="J244" s="194" t="s">
        <v>66</v>
      </c>
      <c r="K244" s="196" t="s">
        <v>67</v>
      </c>
      <c r="L244" s="196" t="s">
        <v>68</v>
      </c>
      <c r="M244" s="56" t="s">
        <v>59</v>
      </c>
      <c r="N244" s="196" t="s">
        <v>69</v>
      </c>
      <c r="O244" s="57" t="s">
        <v>60</v>
      </c>
      <c r="P244" s="205" t="s">
        <v>70</v>
      </c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7"/>
      <c r="AC244" s="191" t="s">
        <v>71</v>
      </c>
    </row>
    <row r="245" spans="1:29" ht="33.75">
      <c r="A245" s="199"/>
      <c r="B245" s="58" t="str">
        <f>B166</f>
        <v>на 01.03.2010г.</v>
      </c>
      <c r="C245" s="58" t="str">
        <f>B245</f>
        <v>на 01.03.2010г.</v>
      </c>
      <c r="D245" s="202"/>
      <c r="E245" s="202"/>
      <c r="F245" s="204"/>
      <c r="G245" s="190"/>
      <c r="H245" s="190"/>
      <c r="I245" s="190"/>
      <c r="J245" s="195"/>
      <c r="K245" s="197"/>
      <c r="L245" s="197"/>
      <c r="M245" s="58" t="str">
        <f>M166</f>
        <v>на 01.04.2010г.</v>
      </c>
      <c r="N245" s="197"/>
      <c r="O245" s="59" t="str">
        <f>M245</f>
        <v>на 01.04.2010г.</v>
      </c>
      <c r="P245" s="60" t="s">
        <v>72</v>
      </c>
      <c r="Q245" s="61" t="s">
        <v>73</v>
      </c>
      <c r="R245" s="61" t="s">
        <v>74</v>
      </c>
      <c r="S245" s="61" t="s">
        <v>75</v>
      </c>
      <c r="T245" s="61" t="s">
        <v>76</v>
      </c>
      <c r="U245" s="61" t="s">
        <v>77</v>
      </c>
      <c r="V245" s="61" t="s">
        <v>78</v>
      </c>
      <c r="W245" s="61" t="s">
        <v>79</v>
      </c>
      <c r="X245" s="61" t="s">
        <v>80</v>
      </c>
      <c r="Y245" s="61" t="s">
        <v>81</v>
      </c>
      <c r="Z245" s="61" t="s">
        <v>82</v>
      </c>
      <c r="AA245" s="62" t="s">
        <v>68</v>
      </c>
      <c r="AB245" s="63" t="s">
        <v>83</v>
      </c>
      <c r="AC245" s="192"/>
    </row>
    <row r="246" spans="1:29" ht="23.25" thickBot="1">
      <c r="A246" s="200"/>
      <c r="B246" s="64" t="s">
        <v>84</v>
      </c>
      <c r="C246" s="65" t="str">
        <f>B246</f>
        <v>тыс.руб с НДС</v>
      </c>
      <c r="D246" s="65" t="s">
        <v>85</v>
      </c>
      <c r="E246" s="65" t="str">
        <f>C246</f>
        <v>тыс.руб с НДС</v>
      </c>
      <c r="F246" s="65" t="str">
        <f>E246</f>
        <v>тыс.руб с НДС</v>
      </c>
      <c r="G246" s="65" t="str">
        <f>F246</f>
        <v>тыс.руб с НДС</v>
      </c>
      <c r="H246" s="65" t="s">
        <v>86</v>
      </c>
      <c r="I246" s="65" t="s">
        <v>84</v>
      </c>
      <c r="J246" s="65" t="str">
        <f>F246</f>
        <v>тыс.руб с НДС</v>
      </c>
      <c r="K246" s="65" t="s">
        <v>86</v>
      </c>
      <c r="L246" s="66" t="s">
        <v>84</v>
      </c>
      <c r="M246" s="65" t="str">
        <f>F246</f>
        <v>тыс.руб с НДС</v>
      </c>
      <c r="N246" s="65" t="s">
        <v>84</v>
      </c>
      <c r="O246" s="67" t="str">
        <f>F246</f>
        <v>тыс.руб с НДС</v>
      </c>
      <c r="P246" s="68" t="s">
        <v>84</v>
      </c>
      <c r="Q246" s="65" t="s">
        <v>84</v>
      </c>
      <c r="R246" s="65" t="s">
        <v>84</v>
      </c>
      <c r="S246" s="65" t="s">
        <v>84</v>
      </c>
      <c r="T246" s="65" t="s">
        <v>84</v>
      </c>
      <c r="U246" s="65" t="s">
        <v>84</v>
      </c>
      <c r="V246" s="65" t="s">
        <v>84</v>
      </c>
      <c r="W246" s="65" t="s">
        <v>84</v>
      </c>
      <c r="X246" s="65" t="s">
        <v>84</v>
      </c>
      <c r="Y246" s="65" t="s">
        <v>84</v>
      </c>
      <c r="Z246" s="65" t="s">
        <v>84</v>
      </c>
      <c r="AA246" s="65" t="s">
        <v>84</v>
      </c>
      <c r="AB246" s="67" t="s">
        <v>84</v>
      </c>
      <c r="AC246" s="193"/>
    </row>
    <row r="247" spans="1:29" ht="11.25">
      <c r="A247" s="69" t="s">
        <v>87</v>
      </c>
      <c r="B247" s="70">
        <f aca="true" t="shared" si="211" ref="B247:G247">B249+B265+B266+B272+B273+B274+B275</f>
        <v>24566</v>
      </c>
      <c r="C247" s="70">
        <f t="shared" si="211"/>
        <v>84918</v>
      </c>
      <c r="D247" s="70">
        <f t="shared" si="211"/>
        <v>49424.5575</v>
      </c>
      <c r="E247" s="70">
        <f t="shared" si="211"/>
        <v>108843.55658419999</v>
      </c>
      <c r="F247" s="70">
        <f t="shared" si="211"/>
        <v>121655</v>
      </c>
      <c r="G247" s="70">
        <f t="shared" si="211"/>
        <v>80178</v>
      </c>
      <c r="H247" s="70">
        <f aca="true" t="shared" si="212" ref="H247:H279">IF(E247=0,0,F247/E247*100)</f>
        <v>111.77051156527511</v>
      </c>
      <c r="I247" s="71">
        <f>I249+I265+I266+I272+I273+I274+I275</f>
        <v>80707</v>
      </c>
      <c r="J247" s="71">
        <f>J249+J265+J266+J272+J273+J274+J275</f>
        <v>122184</v>
      </c>
      <c r="K247" s="72">
        <f aca="true" t="shared" si="213" ref="K247:K279">IF(E247=0,0,J247/E247*100)</f>
        <v>112.25653022967879</v>
      </c>
      <c r="L247" s="70">
        <f>L249+L265+L266+L272+L273+L274+L275</f>
        <v>0</v>
      </c>
      <c r="M247" s="70">
        <f>M249+M265+M266+M272+M273+M274+M275</f>
        <v>11754.556584199998</v>
      </c>
      <c r="N247" s="70">
        <f>N249+N265+N266+N272+N273+N274+N275</f>
        <v>-12811.443415800002</v>
      </c>
      <c r="O247" s="73">
        <f>O249+O265+O266+O272+O273+O274+O275</f>
        <v>85447</v>
      </c>
      <c r="P247" s="74">
        <f aca="true" t="shared" si="214" ref="P247:AB247">P249+P265+P266+P272+P273+P274+P275</f>
        <v>3667</v>
      </c>
      <c r="Q247" s="75">
        <f t="shared" si="214"/>
        <v>8088</v>
      </c>
      <c r="R247" s="75">
        <f t="shared" si="214"/>
        <v>0</v>
      </c>
      <c r="S247" s="75">
        <f t="shared" si="214"/>
        <v>0</v>
      </c>
      <c r="T247" s="75">
        <f t="shared" si="214"/>
        <v>0</v>
      </c>
      <c r="U247" s="75">
        <f t="shared" si="214"/>
        <v>29</v>
      </c>
      <c r="V247" s="75">
        <f t="shared" si="214"/>
        <v>0</v>
      </c>
      <c r="W247" s="75">
        <f t="shared" si="214"/>
        <v>29</v>
      </c>
      <c r="X247" s="75">
        <f t="shared" si="214"/>
        <v>8059</v>
      </c>
      <c r="Y247" s="75">
        <f t="shared" si="214"/>
        <v>0</v>
      </c>
      <c r="Z247" s="75">
        <f t="shared" si="214"/>
        <v>0</v>
      </c>
      <c r="AA247" s="75">
        <f t="shared" si="214"/>
        <v>0</v>
      </c>
      <c r="AB247" s="76">
        <f t="shared" si="214"/>
        <v>11755</v>
      </c>
      <c r="AC247" s="77">
        <f>AB247-M247</f>
        <v>0.4434158000021853</v>
      </c>
    </row>
    <row r="248" spans="1:29" ht="21.75">
      <c r="A248" s="78" t="s">
        <v>88</v>
      </c>
      <c r="B248" s="70">
        <f aca="true" t="shared" si="215" ref="B248:G248">B247-B280</f>
        <v>24566</v>
      </c>
      <c r="C248" s="70">
        <f t="shared" si="215"/>
        <v>84918</v>
      </c>
      <c r="D248" s="70">
        <f t="shared" si="215"/>
        <v>49424.5575</v>
      </c>
      <c r="E248" s="70">
        <f t="shared" si="215"/>
        <v>108843.55658419999</v>
      </c>
      <c r="F248" s="70">
        <f t="shared" si="215"/>
        <v>121655</v>
      </c>
      <c r="G248" s="70">
        <f t="shared" si="215"/>
        <v>80178</v>
      </c>
      <c r="H248" s="70">
        <f t="shared" si="212"/>
        <v>111.77051156527511</v>
      </c>
      <c r="I248" s="70">
        <f>I247-I280</f>
        <v>80707</v>
      </c>
      <c r="J248" s="70">
        <f>J247-J280</f>
        <v>122184</v>
      </c>
      <c r="K248" s="72">
        <f t="shared" si="213"/>
        <v>112.25653022967879</v>
      </c>
      <c r="L248" s="70">
        <f aca="true" t="shared" si="216" ref="L248:AB248">L247-L280</f>
        <v>0</v>
      </c>
      <c r="M248" s="70">
        <f t="shared" si="216"/>
        <v>11754.556584199998</v>
      </c>
      <c r="N248" s="70">
        <f t="shared" si="216"/>
        <v>-12811.443415800002</v>
      </c>
      <c r="O248" s="73">
        <f t="shared" si="216"/>
        <v>85447</v>
      </c>
      <c r="P248" s="79">
        <f t="shared" si="216"/>
        <v>3667</v>
      </c>
      <c r="Q248" s="70">
        <f t="shared" si="216"/>
        <v>8088</v>
      </c>
      <c r="R248" s="70">
        <f t="shared" si="216"/>
        <v>0</v>
      </c>
      <c r="S248" s="70">
        <f t="shared" si="216"/>
        <v>0</v>
      </c>
      <c r="T248" s="70">
        <f t="shared" si="216"/>
        <v>0</v>
      </c>
      <c r="U248" s="70">
        <f t="shared" si="216"/>
        <v>29</v>
      </c>
      <c r="V248" s="70">
        <f t="shared" si="216"/>
        <v>0</v>
      </c>
      <c r="W248" s="70">
        <f t="shared" si="216"/>
        <v>29</v>
      </c>
      <c r="X248" s="70">
        <f t="shared" si="216"/>
        <v>8059</v>
      </c>
      <c r="Y248" s="70">
        <f t="shared" si="216"/>
        <v>0</v>
      </c>
      <c r="Z248" s="70">
        <f t="shared" si="216"/>
        <v>0</v>
      </c>
      <c r="AA248" s="70">
        <f t="shared" si="216"/>
        <v>0</v>
      </c>
      <c r="AB248" s="73">
        <f t="shared" si="216"/>
        <v>11755</v>
      </c>
      <c r="AC248" s="80">
        <f aca="true" t="shared" si="217" ref="AC248:AC264">AB248-M248</f>
        <v>0.4434158000021853</v>
      </c>
    </row>
    <row r="249" spans="1:29" ht="11.25">
      <c r="A249" s="81" t="s">
        <v>89</v>
      </c>
      <c r="B249" s="82">
        <f aca="true" t="shared" si="218" ref="B249:G249">B250+B256+B257+B258+B259+B260+B261+B262+B263+B264</f>
        <v>877</v>
      </c>
      <c r="C249" s="82">
        <f t="shared" si="218"/>
        <v>73755</v>
      </c>
      <c r="D249" s="82">
        <f t="shared" si="218"/>
        <v>41335.29</v>
      </c>
      <c r="E249" s="82">
        <f t="shared" si="218"/>
        <v>88207.92503120001</v>
      </c>
      <c r="F249" s="82">
        <f t="shared" si="218"/>
        <v>88664</v>
      </c>
      <c r="G249" s="82">
        <f t="shared" si="218"/>
        <v>73245</v>
      </c>
      <c r="H249" s="82">
        <f t="shared" si="212"/>
        <v>100.51704534330523</v>
      </c>
      <c r="I249" s="83">
        <f>I250+I256+I257+I258+I259+I260+I261+I262+I263+I264</f>
        <v>73886</v>
      </c>
      <c r="J249" s="83">
        <f>J250+J256+J257+J258+J259+J260+J261+J262+J263+J264</f>
        <v>89305</v>
      </c>
      <c r="K249" s="84">
        <f t="shared" si="213"/>
        <v>101.24373741748482</v>
      </c>
      <c r="L249" s="82">
        <f>L250+L256+L257+L258+L259+L260+L261+L262+L263+L264</f>
        <v>0</v>
      </c>
      <c r="M249" s="82">
        <f>M250+M256+M257+M258+M259+M260+M261+M262+M263+M264</f>
        <v>420.9250311999995</v>
      </c>
      <c r="N249" s="82">
        <f>N250+N256+N257+N258+N259+N260+N261+N262+N263+N264</f>
        <v>-456.0749688000005</v>
      </c>
      <c r="O249" s="85">
        <f>O250+O256+O257+O258+O259+O260+O261+O262+O263+O264</f>
        <v>74396</v>
      </c>
      <c r="P249" s="86">
        <f aca="true" t="shared" si="219" ref="P249:AB249">P250+P256+P257+P258+P259+P260+P261+P262+P263+P264</f>
        <v>415</v>
      </c>
      <c r="Q249" s="82">
        <f t="shared" si="219"/>
        <v>6</v>
      </c>
      <c r="R249" s="82">
        <f t="shared" si="219"/>
        <v>0</v>
      </c>
      <c r="S249" s="82">
        <f t="shared" si="219"/>
        <v>0</v>
      </c>
      <c r="T249" s="82">
        <f t="shared" si="219"/>
        <v>0</v>
      </c>
      <c r="U249" s="82">
        <f t="shared" si="219"/>
        <v>0</v>
      </c>
      <c r="V249" s="82">
        <f t="shared" si="219"/>
        <v>0</v>
      </c>
      <c r="W249" s="82">
        <f t="shared" si="219"/>
        <v>0</v>
      </c>
      <c r="X249" s="82">
        <f t="shared" si="219"/>
        <v>6</v>
      </c>
      <c r="Y249" s="82">
        <f t="shared" si="219"/>
        <v>0</v>
      </c>
      <c r="Z249" s="82">
        <f t="shared" si="219"/>
        <v>0</v>
      </c>
      <c r="AA249" s="82">
        <f t="shared" si="219"/>
        <v>0</v>
      </c>
      <c r="AB249" s="85">
        <f t="shared" si="219"/>
        <v>421</v>
      </c>
      <c r="AC249" s="80">
        <f t="shared" si="217"/>
        <v>0.07496880000047668</v>
      </c>
    </row>
    <row r="250" spans="1:29" ht="11.25">
      <c r="A250" s="81" t="s">
        <v>90</v>
      </c>
      <c r="B250" s="87">
        <f aca="true" t="shared" si="220" ref="B250:G250">SUM(B251:B255)</f>
        <v>0</v>
      </c>
      <c r="C250" s="87">
        <f t="shared" si="220"/>
        <v>583</v>
      </c>
      <c r="D250" s="87">
        <f t="shared" si="220"/>
        <v>99.848</v>
      </c>
      <c r="E250" s="87">
        <f t="shared" si="220"/>
        <v>477.94099320000004</v>
      </c>
      <c r="F250" s="87">
        <f t="shared" si="220"/>
        <v>478</v>
      </c>
      <c r="G250" s="87">
        <f t="shared" si="220"/>
        <v>435</v>
      </c>
      <c r="H250" s="87">
        <f t="shared" si="212"/>
        <v>100.01234604288803</v>
      </c>
      <c r="I250" s="88">
        <f>SUM(I251:I255)</f>
        <v>895</v>
      </c>
      <c r="J250" s="88">
        <f>SUM(J251:J255)</f>
        <v>938</v>
      </c>
      <c r="K250" s="84">
        <f t="shared" si="213"/>
        <v>196.2585367954581</v>
      </c>
      <c r="L250" s="87">
        <f>SUM(L251:L255)</f>
        <v>0</v>
      </c>
      <c r="M250" s="87">
        <f>SUM(M251:M255)</f>
        <v>-0.05900679999996328</v>
      </c>
      <c r="N250" s="87">
        <f>SUM(N251:N255)</f>
        <v>-0.05900679999996328</v>
      </c>
      <c r="O250" s="89">
        <f>SUM(O251:O255)</f>
        <v>1043</v>
      </c>
      <c r="P250" s="90">
        <f aca="true" t="shared" si="221" ref="P250:AB250">SUM(P251:P255)</f>
        <v>0</v>
      </c>
      <c r="Q250" s="87">
        <f t="shared" si="221"/>
        <v>0</v>
      </c>
      <c r="R250" s="87">
        <f t="shared" si="221"/>
        <v>0</v>
      </c>
      <c r="S250" s="87">
        <f t="shared" si="221"/>
        <v>0</v>
      </c>
      <c r="T250" s="87">
        <f t="shared" si="221"/>
        <v>0</v>
      </c>
      <c r="U250" s="87">
        <f t="shared" si="221"/>
        <v>0</v>
      </c>
      <c r="V250" s="87">
        <f t="shared" si="221"/>
        <v>0</v>
      </c>
      <c r="W250" s="87">
        <f t="shared" si="221"/>
        <v>0</v>
      </c>
      <c r="X250" s="87">
        <f t="shared" si="221"/>
        <v>0</v>
      </c>
      <c r="Y250" s="87">
        <f t="shared" si="221"/>
        <v>0</v>
      </c>
      <c r="Z250" s="87">
        <f t="shared" si="221"/>
        <v>0</v>
      </c>
      <c r="AA250" s="87">
        <f t="shared" si="221"/>
        <v>0</v>
      </c>
      <c r="AB250" s="89">
        <f t="shared" si="221"/>
        <v>0</v>
      </c>
      <c r="AC250" s="80">
        <f t="shared" si="217"/>
        <v>0.05900679999996328</v>
      </c>
    </row>
    <row r="251" spans="1:29" ht="11.25">
      <c r="A251" s="81" t="s">
        <v>91</v>
      </c>
      <c r="B251" s="91">
        <f>'[2]реализация'!M251</f>
        <v>0</v>
      </c>
      <c r="C251" s="91">
        <f>'[2]реализация'!O251</f>
        <v>583</v>
      </c>
      <c r="D251" s="87">
        <f>'[7]реализация'!D14</f>
        <v>99.848</v>
      </c>
      <c r="E251" s="87">
        <f>'[7]реализация'!E14</f>
        <v>477.94099320000004</v>
      </c>
      <c r="F251" s="91">
        <f>'[4]ПМО'!H98</f>
        <v>478</v>
      </c>
      <c r="G251" s="91">
        <f>'[4]ПМО'!O98</f>
        <v>435</v>
      </c>
      <c r="H251" s="87">
        <f t="shared" si="212"/>
        <v>100.01234604288803</v>
      </c>
      <c r="I251" s="91">
        <f>'[4]ПМО'!X98</f>
        <v>895</v>
      </c>
      <c r="J251" s="88">
        <f aca="true" t="shared" si="222" ref="J251:J265">F251-G251+I251</f>
        <v>938</v>
      </c>
      <c r="K251" s="84">
        <f t="shared" si="213"/>
        <v>196.2585367954581</v>
      </c>
      <c r="L251" s="91">
        <v>0</v>
      </c>
      <c r="M251" s="87">
        <f aca="true" t="shared" si="223" ref="M251:M265">B251+E251-F251-L251</f>
        <v>-0.05900679999996328</v>
      </c>
      <c r="N251" s="93">
        <f aca="true" t="shared" si="224" ref="N251:N265">M251-B251</f>
        <v>-0.05900679999996328</v>
      </c>
      <c r="O251" s="89">
        <f aca="true" t="shared" si="225" ref="O251:O265">C251-G251+I251</f>
        <v>1043</v>
      </c>
      <c r="P251" s="91">
        <f>'[4]ПМО'!AD98</f>
        <v>0</v>
      </c>
      <c r="Q251" s="88">
        <f aca="true" t="shared" si="226" ref="Q251:Q264">R251+U251+X251</f>
        <v>0</v>
      </c>
      <c r="R251" s="88">
        <f aca="true" t="shared" si="227" ref="R251:R264">SUM(S251:T251)</f>
        <v>0</v>
      </c>
      <c r="S251" s="148">
        <f>'[7]реализация'!S14</f>
        <v>0</v>
      </c>
      <c r="T251" s="148">
        <f>'[7]реализация'!T14</f>
        <v>0</v>
      </c>
      <c r="U251" s="94">
        <f aca="true" t="shared" si="228" ref="U251:U264">SUM(V251:W251)</f>
        <v>0</v>
      </c>
      <c r="V251" s="148">
        <f>'[7]реализация'!V14</f>
        <v>0</v>
      </c>
      <c r="W251" s="91">
        <f>'[8]ПМО'!AI14</f>
        <v>0</v>
      </c>
      <c r="X251" s="91">
        <f>'[4]ПМО'!AK98</f>
        <v>0</v>
      </c>
      <c r="Y251" s="148">
        <f>'[7]реализация'!Y14</f>
        <v>0</v>
      </c>
      <c r="Z251" s="148">
        <f>'[7]реализация'!Z14</f>
        <v>0</v>
      </c>
      <c r="AA251" s="154">
        <f>'[7]реализация'!AA14</f>
        <v>0</v>
      </c>
      <c r="AB251" s="95">
        <f aca="true" t="shared" si="229" ref="AB251:AB264">P251+Q251+Y251+Z251-AA251</f>
        <v>0</v>
      </c>
      <c r="AC251" s="80">
        <f t="shared" si="217"/>
        <v>0.05900679999996328</v>
      </c>
    </row>
    <row r="252" spans="1:29" ht="11.25">
      <c r="A252" s="81" t="s">
        <v>92</v>
      </c>
      <c r="B252" s="91">
        <f>'[2]реализация'!M252</f>
        <v>0</v>
      </c>
      <c r="C252" s="91">
        <f>'[2]реализация'!O252</f>
        <v>0</v>
      </c>
      <c r="D252" s="87">
        <f>'[7]реализация'!D15</f>
        <v>0</v>
      </c>
      <c r="E252" s="87">
        <f>'[7]реализация'!E15</f>
        <v>0</v>
      </c>
      <c r="F252" s="91">
        <f>'[4]ПМО'!H99</f>
        <v>0</v>
      </c>
      <c r="G252" s="91">
        <f>'[4]ПМО'!O99</f>
        <v>0</v>
      </c>
      <c r="H252" s="87">
        <f t="shared" si="212"/>
        <v>0</v>
      </c>
      <c r="I252" s="91">
        <f>'[4]ПМО'!X99</f>
        <v>0</v>
      </c>
      <c r="J252" s="88">
        <f t="shared" si="222"/>
        <v>0</v>
      </c>
      <c r="K252" s="84">
        <f t="shared" si="213"/>
        <v>0</v>
      </c>
      <c r="L252" s="91">
        <v>0</v>
      </c>
      <c r="M252" s="87">
        <f t="shared" si="223"/>
        <v>0</v>
      </c>
      <c r="N252" s="93">
        <f t="shared" si="224"/>
        <v>0</v>
      </c>
      <c r="O252" s="89">
        <f t="shared" si="225"/>
        <v>0</v>
      </c>
      <c r="P252" s="91">
        <f>'[4]ПМО'!AD99</f>
        <v>0</v>
      </c>
      <c r="Q252" s="88">
        <f t="shared" si="226"/>
        <v>0</v>
      </c>
      <c r="R252" s="88">
        <f t="shared" si="227"/>
        <v>0</v>
      </c>
      <c r="S252" s="148">
        <f>'[7]реализация'!S15</f>
        <v>0</v>
      </c>
      <c r="T252" s="148">
        <f>'[7]реализация'!T15</f>
        <v>0</v>
      </c>
      <c r="U252" s="94">
        <f t="shared" si="228"/>
        <v>0</v>
      </c>
      <c r="V252" s="148">
        <f>'[7]реализация'!V15</f>
        <v>0</v>
      </c>
      <c r="W252" s="91">
        <f>'[8]ПМО'!AI15</f>
        <v>0</v>
      </c>
      <c r="X252" s="91">
        <f>'[4]ПМО'!AK99</f>
        <v>0</v>
      </c>
      <c r="Y252" s="148">
        <f>'[7]реализация'!Y15</f>
        <v>0</v>
      </c>
      <c r="Z252" s="148">
        <f>'[7]реализация'!Z15</f>
        <v>0</v>
      </c>
      <c r="AA252" s="154">
        <f>'[7]реализация'!AA15</f>
        <v>0</v>
      </c>
      <c r="AB252" s="95">
        <f t="shared" si="229"/>
        <v>0</v>
      </c>
      <c r="AC252" s="80">
        <f t="shared" si="217"/>
        <v>0</v>
      </c>
    </row>
    <row r="253" spans="1:29" ht="11.25">
      <c r="A253" s="81" t="s">
        <v>93</v>
      </c>
      <c r="B253" s="91">
        <f>'[2]реализация'!M253</f>
        <v>0</v>
      </c>
      <c r="C253" s="91">
        <f>'[2]реализация'!O253</f>
        <v>0</v>
      </c>
      <c r="D253" s="87">
        <f>'[7]реализация'!D16</f>
        <v>0</v>
      </c>
      <c r="E253" s="87">
        <f>'[7]реализация'!E16</f>
        <v>0</v>
      </c>
      <c r="F253" s="91">
        <f>'[4]ПМО'!H100</f>
        <v>0</v>
      </c>
      <c r="G253" s="91">
        <f>'[4]ПМО'!O100</f>
        <v>0</v>
      </c>
      <c r="H253" s="87">
        <f t="shared" si="212"/>
        <v>0</v>
      </c>
      <c r="I253" s="91">
        <f>'[4]ПМО'!X100</f>
        <v>0</v>
      </c>
      <c r="J253" s="88">
        <f t="shared" si="222"/>
        <v>0</v>
      </c>
      <c r="K253" s="84">
        <f t="shared" si="213"/>
        <v>0</v>
      </c>
      <c r="L253" s="91">
        <v>0</v>
      </c>
      <c r="M253" s="87">
        <f t="shared" si="223"/>
        <v>0</v>
      </c>
      <c r="N253" s="93">
        <f t="shared" si="224"/>
        <v>0</v>
      </c>
      <c r="O253" s="89">
        <f t="shared" si="225"/>
        <v>0</v>
      </c>
      <c r="P253" s="91">
        <f>'[4]ПМО'!AD100</f>
        <v>0</v>
      </c>
      <c r="Q253" s="88">
        <f t="shared" si="226"/>
        <v>0</v>
      </c>
      <c r="R253" s="88">
        <f t="shared" si="227"/>
        <v>0</v>
      </c>
      <c r="S253" s="148">
        <f>'[7]реализация'!S16</f>
        <v>0</v>
      </c>
      <c r="T253" s="148">
        <f>'[7]реализация'!T16</f>
        <v>0</v>
      </c>
      <c r="U253" s="94">
        <f t="shared" si="228"/>
        <v>0</v>
      </c>
      <c r="V253" s="148">
        <f>'[7]реализация'!V16</f>
        <v>0</v>
      </c>
      <c r="W253" s="91">
        <f>'[8]ПМО'!AI16</f>
        <v>0</v>
      </c>
      <c r="X253" s="91">
        <f>'[4]ПМО'!AK100</f>
        <v>0</v>
      </c>
      <c r="Y253" s="148">
        <f>'[7]реализация'!Y16</f>
        <v>0</v>
      </c>
      <c r="Z253" s="148">
        <f>'[7]реализация'!Z16</f>
        <v>0</v>
      </c>
      <c r="AA253" s="154">
        <f>'[7]реализация'!AA16</f>
        <v>0</v>
      </c>
      <c r="AB253" s="95">
        <f t="shared" si="229"/>
        <v>0</v>
      </c>
      <c r="AC253" s="80">
        <f t="shared" si="217"/>
        <v>0</v>
      </c>
    </row>
    <row r="254" spans="1:29" ht="11.25">
      <c r="A254" s="81" t="s">
        <v>94</v>
      </c>
      <c r="B254" s="91">
        <f>'[2]реализация'!M254</f>
        <v>0</v>
      </c>
      <c r="C254" s="91">
        <f>'[2]реализация'!O254</f>
        <v>0</v>
      </c>
      <c r="D254" s="87">
        <f>'[7]реализация'!D17</f>
        <v>0</v>
      </c>
      <c r="E254" s="87">
        <f>'[7]реализация'!E17</f>
        <v>0</v>
      </c>
      <c r="F254" s="91">
        <f>'[4]ПМО'!H101</f>
        <v>0</v>
      </c>
      <c r="G254" s="91">
        <f>'[4]ПМО'!O101</f>
        <v>0</v>
      </c>
      <c r="H254" s="87">
        <f t="shared" si="212"/>
        <v>0</v>
      </c>
      <c r="I254" s="91">
        <f>'[4]ПМО'!X101</f>
        <v>0</v>
      </c>
      <c r="J254" s="88">
        <f t="shared" si="222"/>
        <v>0</v>
      </c>
      <c r="K254" s="84">
        <f t="shared" si="213"/>
        <v>0</v>
      </c>
      <c r="L254" s="91">
        <v>0</v>
      </c>
      <c r="M254" s="87">
        <f t="shared" si="223"/>
        <v>0</v>
      </c>
      <c r="N254" s="93">
        <f t="shared" si="224"/>
        <v>0</v>
      </c>
      <c r="O254" s="89">
        <f t="shared" si="225"/>
        <v>0</v>
      </c>
      <c r="P254" s="91">
        <f>'[4]ПМО'!AD101</f>
        <v>0</v>
      </c>
      <c r="Q254" s="88">
        <f t="shared" si="226"/>
        <v>0</v>
      </c>
      <c r="R254" s="88">
        <f t="shared" si="227"/>
        <v>0</v>
      </c>
      <c r="S254" s="148">
        <f>'[7]реализация'!S17</f>
        <v>0</v>
      </c>
      <c r="T254" s="148">
        <f>'[7]реализация'!T17</f>
        <v>0</v>
      </c>
      <c r="U254" s="94">
        <f t="shared" si="228"/>
        <v>0</v>
      </c>
      <c r="V254" s="148">
        <f>'[7]реализация'!V17</f>
        <v>0</v>
      </c>
      <c r="W254" s="91">
        <f>'[8]ПМО'!AI17</f>
        <v>0</v>
      </c>
      <c r="X254" s="91">
        <f>'[4]ПМО'!AK101</f>
        <v>0</v>
      </c>
      <c r="Y254" s="148">
        <f>'[7]реализация'!Y17</f>
        <v>0</v>
      </c>
      <c r="Z254" s="148">
        <f>'[7]реализация'!Z17</f>
        <v>0</v>
      </c>
      <c r="AA254" s="154">
        <f>'[7]реализация'!AA17</f>
        <v>0</v>
      </c>
      <c r="AB254" s="95">
        <f t="shared" si="229"/>
        <v>0</v>
      </c>
      <c r="AC254" s="80">
        <f t="shared" si="217"/>
        <v>0</v>
      </c>
    </row>
    <row r="255" spans="1:29" ht="11.25">
      <c r="A255" s="81" t="s">
        <v>95</v>
      </c>
      <c r="B255" s="91">
        <f>'[2]реализация'!M255</f>
        <v>0</v>
      </c>
      <c r="C255" s="91">
        <f>'[2]реализация'!O255</f>
        <v>0</v>
      </c>
      <c r="D255" s="87">
        <f>'[7]реализация'!D18</f>
        <v>0</v>
      </c>
      <c r="E255" s="87">
        <f>'[7]реализация'!E18</f>
        <v>0</v>
      </c>
      <c r="F255" s="91">
        <f>'[4]ПМО'!H102</f>
        <v>0</v>
      </c>
      <c r="G255" s="91">
        <f>'[4]ПМО'!O102</f>
        <v>0</v>
      </c>
      <c r="H255" s="87">
        <f t="shared" si="212"/>
        <v>0</v>
      </c>
      <c r="I255" s="91">
        <f>'[4]ПМО'!X102</f>
        <v>0</v>
      </c>
      <c r="J255" s="88">
        <f t="shared" si="222"/>
        <v>0</v>
      </c>
      <c r="K255" s="84">
        <f t="shared" si="213"/>
        <v>0</v>
      </c>
      <c r="L255" s="91">
        <v>0</v>
      </c>
      <c r="M255" s="87">
        <f t="shared" si="223"/>
        <v>0</v>
      </c>
      <c r="N255" s="93">
        <f t="shared" si="224"/>
        <v>0</v>
      </c>
      <c r="O255" s="89">
        <f t="shared" si="225"/>
        <v>0</v>
      </c>
      <c r="P255" s="91">
        <f>'[4]ПМО'!AD102</f>
        <v>0</v>
      </c>
      <c r="Q255" s="88">
        <f t="shared" si="226"/>
        <v>0</v>
      </c>
      <c r="R255" s="88">
        <f t="shared" si="227"/>
        <v>0</v>
      </c>
      <c r="S255" s="148">
        <f>'[7]реализация'!S18</f>
        <v>0</v>
      </c>
      <c r="T255" s="148">
        <f>'[7]реализация'!T18</f>
        <v>0</v>
      </c>
      <c r="U255" s="94">
        <f t="shared" si="228"/>
        <v>0</v>
      </c>
      <c r="V255" s="148">
        <f>'[7]реализация'!V18</f>
        <v>0</v>
      </c>
      <c r="W255" s="91">
        <f>'[8]ПМО'!AI18</f>
        <v>0</v>
      </c>
      <c r="X255" s="91">
        <f>'[4]ПМО'!AK102</f>
        <v>0</v>
      </c>
      <c r="Y255" s="148">
        <f>'[7]реализация'!Y18</f>
        <v>0</v>
      </c>
      <c r="Z255" s="148">
        <f>'[7]реализация'!Z18</f>
        <v>0</v>
      </c>
      <c r="AA255" s="154">
        <f>'[7]реализация'!AA18</f>
        <v>0</v>
      </c>
      <c r="AB255" s="95">
        <f t="shared" si="229"/>
        <v>0</v>
      </c>
      <c r="AC255" s="80">
        <f t="shared" si="217"/>
        <v>0</v>
      </c>
    </row>
    <row r="256" spans="1:29" ht="11.25">
      <c r="A256" s="81" t="s">
        <v>96</v>
      </c>
      <c r="B256" s="91">
        <f>'[2]реализация'!M256</f>
        <v>0</v>
      </c>
      <c r="C256" s="91">
        <f>'[2]реализация'!O256</f>
        <v>0</v>
      </c>
      <c r="D256" s="87">
        <f>'[7]реализация'!D19</f>
        <v>0</v>
      </c>
      <c r="E256" s="87">
        <f>'[7]реализация'!E19</f>
        <v>0</v>
      </c>
      <c r="F256" s="91">
        <f>'[4]ПМО'!H103</f>
        <v>0</v>
      </c>
      <c r="G256" s="91">
        <f>'[4]ПМО'!O103</f>
        <v>0</v>
      </c>
      <c r="H256" s="87">
        <f t="shared" si="212"/>
        <v>0</v>
      </c>
      <c r="I256" s="91">
        <f>'[4]ПМО'!X103</f>
        <v>0</v>
      </c>
      <c r="J256" s="88">
        <f t="shared" si="222"/>
        <v>0</v>
      </c>
      <c r="K256" s="84">
        <f t="shared" si="213"/>
        <v>0</v>
      </c>
      <c r="L256" s="91">
        <v>0</v>
      </c>
      <c r="M256" s="87">
        <f t="shared" si="223"/>
        <v>0</v>
      </c>
      <c r="N256" s="93">
        <f t="shared" si="224"/>
        <v>0</v>
      </c>
      <c r="O256" s="89">
        <f t="shared" si="225"/>
        <v>0</v>
      </c>
      <c r="P256" s="91">
        <f>'[4]ПМО'!AD103</f>
        <v>0</v>
      </c>
      <c r="Q256" s="88">
        <f t="shared" si="226"/>
        <v>0</v>
      </c>
      <c r="R256" s="88">
        <f t="shared" si="227"/>
        <v>0</v>
      </c>
      <c r="S256" s="148">
        <f>'[7]реализация'!S19</f>
        <v>0</v>
      </c>
      <c r="T256" s="148">
        <f>'[7]реализация'!T19</f>
        <v>0</v>
      </c>
      <c r="U256" s="94">
        <f t="shared" si="228"/>
        <v>0</v>
      </c>
      <c r="V256" s="148">
        <f>'[7]реализация'!V19</f>
        <v>0</v>
      </c>
      <c r="W256" s="91">
        <f>'[8]ПМО'!AI19</f>
        <v>0</v>
      </c>
      <c r="X256" s="91">
        <f>'[4]ПМО'!AK103</f>
        <v>0</v>
      </c>
      <c r="Y256" s="148">
        <f>'[7]реализация'!Y19</f>
        <v>0</v>
      </c>
      <c r="Z256" s="148">
        <f>'[7]реализация'!Z19</f>
        <v>0</v>
      </c>
      <c r="AA256" s="154">
        <f>'[7]реализация'!AA19</f>
        <v>0</v>
      </c>
      <c r="AB256" s="95">
        <f t="shared" si="229"/>
        <v>0</v>
      </c>
      <c r="AC256" s="80">
        <f t="shared" si="217"/>
        <v>0</v>
      </c>
    </row>
    <row r="257" spans="1:29" ht="11.25">
      <c r="A257" s="81" t="s">
        <v>97</v>
      </c>
      <c r="B257" s="91">
        <f>'[2]реализация'!M257</f>
        <v>0</v>
      </c>
      <c r="C257" s="91">
        <f>'[2]реализация'!O257</f>
        <v>0</v>
      </c>
      <c r="D257" s="87">
        <f>'[7]реализация'!D20</f>
        <v>0</v>
      </c>
      <c r="E257" s="87">
        <f>'[7]реализация'!E20</f>
        <v>0</v>
      </c>
      <c r="F257" s="91">
        <f>'[4]ПМО'!H104</f>
        <v>0</v>
      </c>
      <c r="G257" s="91">
        <f>'[4]ПМО'!O104</f>
        <v>0</v>
      </c>
      <c r="H257" s="87">
        <f t="shared" si="212"/>
        <v>0</v>
      </c>
      <c r="I257" s="91">
        <f>'[4]ПМО'!X104</f>
        <v>0</v>
      </c>
      <c r="J257" s="88">
        <f t="shared" si="222"/>
        <v>0</v>
      </c>
      <c r="K257" s="84">
        <f t="shared" si="213"/>
        <v>0</v>
      </c>
      <c r="L257" s="91">
        <v>0</v>
      </c>
      <c r="M257" s="87">
        <f t="shared" si="223"/>
        <v>0</v>
      </c>
      <c r="N257" s="93">
        <f t="shared" si="224"/>
        <v>0</v>
      </c>
      <c r="O257" s="89">
        <f t="shared" si="225"/>
        <v>0</v>
      </c>
      <c r="P257" s="91">
        <f>'[4]ПМО'!AD104</f>
        <v>0</v>
      </c>
      <c r="Q257" s="88">
        <f t="shared" si="226"/>
        <v>0</v>
      </c>
      <c r="R257" s="88">
        <f t="shared" si="227"/>
        <v>0</v>
      </c>
      <c r="S257" s="148">
        <f>'[7]реализация'!S20</f>
        <v>0</v>
      </c>
      <c r="T257" s="148">
        <f>'[7]реализация'!T20</f>
        <v>0</v>
      </c>
      <c r="U257" s="94">
        <f t="shared" si="228"/>
        <v>0</v>
      </c>
      <c r="V257" s="148">
        <f>'[7]реализация'!V20</f>
        <v>0</v>
      </c>
      <c r="W257" s="91">
        <f>'[8]ПМО'!AI20</f>
        <v>0</v>
      </c>
      <c r="X257" s="91">
        <f>'[4]ПМО'!AK104</f>
        <v>0</v>
      </c>
      <c r="Y257" s="148">
        <f>'[7]реализация'!Y20</f>
        <v>0</v>
      </c>
      <c r="Z257" s="148">
        <f>'[7]реализация'!Z20</f>
        <v>0</v>
      </c>
      <c r="AA257" s="154">
        <f>'[7]реализация'!AA20</f>
        <v>0</v>
      </c>
      <c r="AB257" s="95">
        <f t="shared" si="229"/>
        <v>0</v>
      </c>
      <c r="AC257" s="80">
        <f t="shared" si="217"/>
        <v>0</v>
      </c>
    </row>
    <row r="258" spans="1:29" ht="11.25">
      <c r="A258" s="81" t="s">
        <v>98</v>
      </c>
      <c r="B258" s="91">
        <f>'[2]реализация'!M258</f>
        <v>13</v>
      </c>
      <c r="C258" s="91">
        <f>'[2]реализация'!O258</f>
        <v>71203</v>
      </c>
      <c r="D258" s="87">
        <f>'[7]реализация'!D21</f>
        <v>38651.611999999994</v>
      </c>
      <c r="E258" s="87">
        <f>'[7]реализация'!E21</f>
        <v>80139.4599054</v>
      </c>
      <c r="F258" s="91">
        <f>'[4]ПМО'!H105</f>
        <v>80145</v>
      </c>
      <c r="G258" s="91">
        <f>'[4]ПМО'!O105</f>
        <v>71200</v>
      </c>
      <c r="H258" s="87">
        <f t="shared" si="212"/>
        <v>100.00691306705403</v>
      </c>
      <c r="I258" s="91">
        <f>'[4]ПМО'!X105</f>
        <v>71001</v>
      </c>
      <c r="J258" s="88">
        <f t="shared" si="222"/>
        <v>79946</v>
      </c>
      <c r="K258" s="84">
        <f t="shared" si="213"/>
        <v>99.75859594558241</v>
      </c>
      <c r="L258" s="91">
        <v>0</v>
      </c>
      <c r="M258" s="87">
        <f t="shared" si="223"/>
        <v>7.459905399999116</v>
      </c>
      <c r="N258" s="93">
        <f t="shared" si="224"/>
        <v>-5.540094600000884</v>
      </c>
      <c r="O258" s="89">
        <f t="shared" si="225"/>
        <v>71004</v>
      </c>
      <c r="P258" s="91">
        <f>'[4]ПМО'!AD105</f>
        <v>2</v>
      </c>
      <c r="Q258" s="88">
        <f t="shared" si="226"/>
        <v>5</v>
      </c>
      <c r="R258" s="88">
        <f t="shared" si="227"/>
        <v>0</v>
      </c>
      <c r="S258" s="148">
        <f>'[7]реализация'!S21</f>
        <v>0</v>
      </c>
      <c r="T258" s="148">
        <f>'[7]реализация'!T21</f>
        <v>0</v>
      </c>
      <c r="U258" s="94">
        <f t="shared" si="228"/>
        <v>0</v>
      </c>
      <c r="V258" s="148">
        <f>'[7]реализация'!V21</f>
        <v>0</v>
      </c>
      <c r="W258" s="91">
        <f>'[8]ПМО'!AI21</f>
        <v>0</v>
      </c>
      <c r="X258" s="91">
        <f>'[4]ПМО'!AK105</f>
        <v>5</v>
      </c>
      <c r="Y258" s="148">
        <f>'[7]реализация'!Y21</f>
        <v>0</v>
      </c>
      <c r="Z258" s="148">
        <f>'[7]реализация'!Z21</f>
        <v>0</v>
      </c>
      <c r="AA258" s="154">
        <f>'[7]реализация'!AA21</f>
        <v>0</v>
      </c>
      <c r="AB258" s="95">
        <f t="shared" si="229"/>
        <v>7</v>
      </c>
      <c r="AC258" s="80">
        <f t="shared" si="217"/>
        <v>-0.4599053999991156</v>
      </c>
    </row>
    <row r="259" spans="1:29" ht="11.25">
      <c r="A259" s="81" t="s">
        <v>99</v>
      </c>
      <c r="B259" s="91">
        <f>'[2]реализация'!M259</f>
        <v>0</v>
      </c>
      <c r="C259" s="91">
        <f>'[2]реализация'!O259</f>
        <v>27</v>
      </c>
      <c r="D259" s="87">
        <f>'[7]реализация'!D22</f>
        <v>3.298</v>
      </c>
      <c r="E259" s="87">
        <f>'[7]реализация'!E22</f>
        <v>14.4186678</v>
      </c>
      <c r="F259" s="91">
        <f>'[4]ПМО'!H106</f>
        <v>15</v>
      </c>
      <c r="G259" s="91">
        <f>'[4]ПМО'!O106</f>
        <v>14</v>
      </c>
      <c r="H259" s="87">
        <f t="shared" si="212"/>
        <v>104.03180243878009</v>
      </c>
      <c r="I259" s="91">
        <f>'[4]ПМО'!X106</f>
        <v>0</v>
      </c>
      <c r="J259" s="88">
        <f t="shared" si="222"/>
        <v>1</v>
      </c>
      <c r="K259" s="84">
        <f t="shared" si="213"/>
        <v>6.935453495918672</v>
      </c>
      <c r="L259" s="91">
        <v>0</v>
      </c>
      <c r="M259" s="87">
        <f t="shared" si="223"/>
        <v>-0.5813322000000003</v>
      </c>
      <c r="N259" s="93">
        <f t="shared" si="224"/>
        <v>-0.5813322000000003</v>
      </c>
      <c r="O259" s="89">
        <f t="shared" si="225"/>
        <v>13</v>
      </c>
      <c r="P259" s="91">
        <f>'[4]ПМО'!AD106</f>
        <v>0</v>
      </c>
      <c r="Q259" s="88">
        <f t="shared" si="226"/>
        <v>0</v>
      </c>
      <c r="R259" s="88">
        <f t="shared" si="227"/>
        <v>0</v>
      </c>
      <c r="S259" s="148">
        <f>'[7]реализация'!S22</f>
        <v>0</v>
      </c>
      <c r="T259" s="148">
        <f>'[7]реализация'!T22</f>
        <v>0</v>
      </c>
      <c r="U259" s="94">
        <f t="shared" si="228"/>
        <v>0</v>
      </c>
      <c r="V259" s="148">
        <f>'[7]реализация'!V22</f>
        <v>0</v>
      </c>
      <c r="W259" s="91">
        <f>'[8]ПМО'!AI22</f>
        <v>0</v>
      </c>
      <c r="X259" s="91">
        <f>'[4]ПМО'!AK106</f>
        <v>0</v>
      </c>
      <c r="Y259" s="148">
        <f>'[7]реализация'!Y22</f>
        <v>0</v>
      </c>
      <c r="Z259" s="148">
        <f>'[7]реализация'!Z22</f>
        <v>0</v>
      </c>
      <c r="AA259" s="154">
        <f>'[7]реализация'!AA22</f>
        <v>0</v>
      </c>
      <c r="AB259" s="95">
        <f t="shared" si="229"/>
        <v>0</v>
      </c>
      <c r="AC259" s="80">
        <f t="shared" si="217"/>
        <v>0.5813322000000003</v>
      </c>
    </row>
    <row r="260" spans="1:29" ht="11.25">
      <c r="A260" s="81" t="s">
        <v>100</v>
      </c>
      <c r="B260" s="91">
        <f>'[2]реализация'!M260</f>
        <v>0</v>
      </c>
      <c r="C260" s="91">
        <f>'[2]реализация'!O260</f>
        <v>6</v>
      </c>
      <c r="D260" s="87">
        <f>'[7]реализация'!D23</f>
        <v>1.011</v>
      </c>
      <c r="E260" s="87">
        <f>'[7]реализация'!E23</f>
        <v>5.4436468</v>
      </c>
      <c r="F260" s="91">
        <f>'[4]ПМО'!H107</f>
        <v>5</v>
      </c>
      <c r="G260" s="91">
        <f>'[4]ПМО'!O107</f>
        <v>5</v>
      </c>
      <c r="H260" s="87">
        <f t="shared" si="212"/>
        <v>91.85019130925247</v>
      </c>
      <c r="I260" s="91">
        <f>'[4]ПМО'!X107</f>
        <v>6</v>
      </c>
      <c r="J260" s="88">
        <f t="shared" si="222"/>
        <v>6</v>
      </c>
      <c r="K260" s="84">
        <f t="shared" si="213"/>
        <v>110.22022957110296</v>
      </c>
      <c r="L260" s="91">
        <v>0</v>
      </c>
      <c r="M260" s="87">
        <f t="shared" si="223"/>
        <v>0.4436467999999998</v>
      </c>
      <c r="N260" s="93">
        <f t="shared" si="224"/>
        <v>0.4436467999999998</v>
      </c>
      <c r="O260" s="89">
        <f t="shared" si="225"/>
        <v>7</v>
      </c>
      <c r="P260" s="91">
        <f>'[4]ПМО'!AD107</f>
        <v>0</v>
      </c>
      <c r="Q260" s="88">
        <f t="shared" si="226"/>
        <v>0</v>
      </c>
      <c r="R260" s="88">
        <f t="shared" si="227"/>
        <v>0</v>
      </c>
      <c r="S260" s="148">
        <f>'[7]реализация'!S23</f>
        <v>0</v>
      </c>
      <c r="T260" s="148">
        <f>'[7]реализация'!T23</f>
        <v>0</v>
      </c>
      <c r="U260" s="94">
        <f t="shared" si="228"/>
        <v>0</v>
      </c>
      <c r="V260" s="148">
        <f>'[7]реализация'!V23</f>
        <v>0</v>
      </c>
      <c r="W260" s="91">
        <f>'[8]ПМО'!AI23</f>
        <v>0</v>
      </c>
      <c r="X260" s="91">
        <f>'[4]ПМО'!AK107</f>
        <v>0</v>
      </c>
      <c r="Y260" s="148">
        <f>'[7]реализация'!Y23</f>
        <v>0</v>
      </c>
      <c r="Z260" s="148">
        <f>'[7]реализация'!Z23</f>
        <v>0</v>
      </c>
      <c r="AA260" s="154">
        <f>'[7]реализация'!AA23</f>
        <v>0</v>
      </c>
      <c r="AB260" s="95">
        <f t="shared" si="229"/>
        <v>0</v>
      </c>
      <c r="AC260" s="80">
        <f t="shared" si="217"/>
        <v>-0.4436467999999998</v>
      </c>
    </row>
    <row r="261" spans="1:29" ht="11.25">
      <c r="A261" s="81" t="s">
        <v>101</v>
      </c>
      <c r="B261" s="91">
        <f>'[2]реализация'!M261</f>
        <v>0</v>
      </c>
      <c r="C261" s="91">
        <f>'[2]реализация'!O261</f>
        <v>10</v>
      </c>
      <c r="D261" s="87">
        <f>'[7]реализация'!D24</f>
        <v>0.158</v>
      </c>
      <c r="E261" s="87">
        <f>'[7]реализация'!E24</f>
        <v>0.6918103999999999</v>
      </c>
      <c r="F261" s="91">
        <f>'[4]ПМО'!H108</f>
        <v>1</v>
      </c>
      <c r="G261" s="91">
        <f>'[4]ПМО'!O108</f>
        <v>1</v>
      </c>
      <c r="H261" s="87">
        <f t="shared" si="212"/>
        <v>144.54827507652388</v>
      </c>
      <c r="I261" s="91">
        <f>'[4]ПМО'!X108</f>
        <v>0</v>
      </c>
      <c r="J261" s="88">
        <f t="shared" si="222"/>
        <v>0</v>
      </c>
      <c r="K261" s="84">
        <f t="shared" si="213"/>
        <v>0</v>
      </c>
      <c r="L261" s="91">
        <v>0</v>
      </c>
      <c r="M261" s="87">
        <f t="shared" si="223"/>
        <v>-0.30818960000000006</v>
      </c>
      <c r="N261" s="93">
        <f t="shared" si="224"/>
        <v>-0.30818960000000006</v>
      </c>
      <c r="O261" s="89">
        <f t="shared" si="225"/>
        <v>9</v>
      </c>
      <c r="P261" s="91">
        <f>'[4]ПМО'!AD108</f>
        <v>0</v>
      </c>
      <c r="Q261" s="88">
        <f t="shared" si="226"/>
        <v>0</v>
      </c>
      <c r="R261" s="88">
        <f t="shared" si="227"/>
        <v>0</v>
      </c>
      <c r="S261" s="148">
        <f>'[7]реализация'!S24</f>
        <v>0</v>
      </c>
      <c r="T261" s="148">
        <f>'[7]реализация'!T24</f>
        <v>0</v>
      </c>
      <c r="U261" s="94">
        <f t="shared" si="228"/>
        <v>0</v>
      </c>
      <c r="V261" s="148">
        <f>'[7]реализация'!V24</f>
        <v>0</v>
      </c>
      <c r="W261" s="91">
        <f>'[8]ПМО'!AI24</f>
        <v>0</v>
      </c>
      <c r="X261" s="91">
        <f>'[4]ПМО'!AK108</f>
        <v>0</v>
      </c>
      <c r="Y261" s="148">
        <f>'[7]реализация'!Y24</f>
        <v>0</v>
      </c>
      <c r="Z261" s="148">
        <f>'[7]реализация'!Z24</f>
        <v>0</v>
      </c>
      <c r="AA261" s="154">
        <f>'[7]реализация'!AA24</f>
        <v>0</v>
      </c>
      <c r="AB261" s="95">
        <f t="shared" si="229"/>
        <v>0</v>
      </c>
      <c r="AC261" s="80">
        <f t="shared" si="217"/>
        <v>0.30818960000000006</v>
      </c>
    </row>
    <row r="262" spans="1:29" ht="11.25">
      <c r="A262" s="81" t="s">
        <v>102</v>
      </c>
      <c r="B262" s="91">
        <f>'[2]реализация'!M262</f>
        <v>0</v>
      </c>
      <c r="C262" s="91">
        <f>'[2]реализация'!O262</f>
        <v>0</v>
      </c>
      <c r="D262" s="87">
        <f>'[7]реализация'!D25</f>
        <v>0</v>
      </c>
      <c r="E262" s="87">
        <f>'[7]реализация'!E25</f>
        <v>0</v>
      </c>
      <c r="F262" s="91">
        <f>'[4]ПМО'!H109</f>
        <v>0</v>
      </c>
      <c r="G262" s="91">
        <f>'[4]ПМО'!O109</f>
        <v>0</v>
      </c>
      <c r="H262" s="87">
        <f t="shared" si="212"/>
        <v>0</v>
      </c>
      <c r="I262" s="91">
        <f>'[4]ПМО'!X109</f>
        <v>0</v>
      </c>
      <c r="J262" s="88">
        <f t="shared" si="222"/>
        <v>0</v>
      </c>
      <c r="K262" s="84">
        <f t="shared" si="213"/>
        <v>0</v>
      </c>
      <c r="L262" s="91">
        <v>0</v>
      </c>
      <c r="M262" s="87">
        <f t="shared" si="223"/>
        <v>0</v>
      </c>
      <c r="N262" s="93">
        <f t="shared" si="224"/>
        <v>0</v>
      </c>
      <c r="O262" s="89">
        <f t="shared" si="225"/>
        <v>0</v>
      </c>
      <c r="P262" s="91">
        <f>'[4]ПМО'!AD109</f>
        <v>0</v>
      </c>
      <c r="Q262" s="88">
        <f t="shared" si="226"/>
        <v>0</v>
      </c>
      <c r="R262" s="88">
        <f t="shared" si="227"/>
        <v>0</v>
      </c>
      <c r="S262" s="148">
        <f>'[7]реализация'!S25</f>
        <v>0</v>
      </c>
      <c r="T262" s="148">
        <f>'[7]реализация'!T25</f>
        <v>0</v>
      </c>
      <c r="U262" s="94">
        <f t="shared" si="228"/>
        <v>0</v>
      </c>
      <c r="V262" s="148">
        <f>'[7]реализация'!V25</f>
        <v>0</v>
      </c>
      <c r="W262" s="91">
        <f>'[8]ПМО'!AI25</f>
        <v>0</v>
      </c>
      <c r="X262" s="91">
        <f>'[4]ПМО'!AK109</f>
        <v>0</v>
      </c>
      <c r="Y262" s="148">
        <f>'[7]реализация'!Y25</f>
        <v>0</v>
      </c>
      <c r="Z262" s="148">
        <f>'[7]реализация'!Z25</f>
        <v>0</v>
      </c>
      <c r="AA262" s="154">
        <f>'[7]реализация'!AA25</f>
        <v>0</v>
      </c>
      <c r="AB262" s="95">
        <f t="shared" si="229"/>
        <v>0</v>
      </c>
      <c r="AC262" s="80">
        <f t="shared" si="217"/>
        <v>0</v>
      </c>
    </row>
    <row r="263" spans="1:29" ht="11.25">
      <c r="A263" s="81" t="s">
        <v>103</v>
      </c>
      <c r="B263" s="91">
        <f>'[2]реализация'!M263</f>
        <v>807</v>
      </c>
      <c r="C263" s="91">
        <f>'[2]реализация'!O263</f>
        <v>500</v>
      </c>
      <c r="D263" s="87">
        <f>'[7]реализация'!D26</f>
        <v>1286.266</v>
      </c>
      <c r="E263" s="87">
        <f>'[7]реализация'!E26</f>
        <v>3725.0511872</v>
      </c>
      <c r="F263" s="91">
        <f>'[4]ПМО'!H110</f>
        <v>4144</v>
      </c>
      <c r="G263" s="91">
        <f>'[4]ПМО'!O110</f>
        <v>394</v>
      </c>
      <c r="H263" s="87">
        <f t="shared" si="212"/>
        <v>111.24679344647905</v>
      </c>
      <c r="I263" s="91">
        <f>'[4]ПМО'!X110</f>
        <v>533</v>
      </c>
      <c r="J263" s="88">
        <f t="shared" si="222"/>
        <v>4283</v>
      </c>
      <c r="K263" s="84">
        <f t="shared" si="213"/>
        <v>114.97828579422533</v>
      </c>
      <c r="L263" s="91">
        <v>0</v>
      </c>
      <c r="M263" s="87">
        <f t="shared" si="223"/>
        <v>388.05118720000064</v>
      </c>
      <c r="N263" s="93">
        <f t="shared" si="224"/>
        <v>-418.94881279999936</v>
      </c>
      <c r="O263" s="89">
        <f t="shared" si="225"/>
        <v>639</v>
      </c>
      <c r="P263" s="91">
        <f>'[4]ПМО'!AD110</f>
        <v>387</v>
      </c>
      <c r="Q263" s="88">
        <f t="shared" si="226"/>
        <v>1</v>
      </c>
      <c r="R263" s="88">
        <f t="shared" si="227"/>
        <v>0</v>
      </c>
      <c r="S263" s="148">
        <f>'[7]реализация'!S26</f>
        <v>0</v>
      </c>
      <c r="T263" s="148">
        <f>'[7]реализация'!T26</f>
        <v>0</v>
      </c>
      <c r="U263" s="94">
        <f t="shared" si="228"/>
        <v>0</v>
      </c>
      <c r="V263" s="148">
        <f>'[7]реализация'!V26</f>
        <v>0</v>
      </c>
      <c r="W263" s="91">
        <f>'[8]ПМО'!AI26</f>
        <v>0</v>
      </c>
      <c r="X263" s="91">
        <f>'[4]ПМО'!AK110</f>
        <v>1</v>
      </c>
      <c r="Y263" s="148">
        <f>'[7]реализация'!Y26</f>
        <v>0</v>
      </c>
      <c r="Z263" s="148">
        <f>'[7]реализация'!Z26</f>
        <v>0</v>
      </c>
      <c r="AA263" s="154">
        <f>'[7]реализация'!AA26</f>
        <v>0</v>
      </c>
      <c r="AB263" s="95">
        <f t="shared" si="229"/>
        <v>388</v>
      </c>
      <c r="AC263" s="80">
        <f t="shared" si="217"/>
        <v>-0.05118720000064059</v>
      </c>
    </row>
    <row r="264" spans="1:29" ht="11.25">
      <c r="A264" s="81" t="s">
        <v>104</v>
      </c>
      <c r="B264" s="91">
        <f>'[2]реализация'!M264</f>
        <v>57</v>
      </c>
      <c r="C264" s="91">
        <f>'[2]реализация'!O264</f>
        <v>1426</v>
      </c>
      <c r="D264" s="87">
        <f>'[7]реализация'!D27</f>
        <v>1293.097</v>
      </c>
      <c r="E264" s="87">
        <f>'[7]реализация'!E27</f>
        <v>3844.9188203999997</v>
      </c>
      <c r="F264" s="91">
        <f>'[4]ПМО'!H111</f>
        <v>3876</v>
      </c>
      <c r="G264" s="91">
        <f>'[4]ПМО'!O111</f>
        <v>1196</v>
      </c>
      <c r="H264" s="87">
        <f t="shared" si="212"/>
        <v>100.80837024269778</v>
      </c>
      <c r="I264" s="91">
        <f>'[4]ПМО'!X111</f>
        <v>1451</v>
      </c>
      <c r="J264" s="88">
        <f t="shared" si="222"/>
        <v>4131</v>
      </c>
      <c r="K264" s="84">
        <f t="shared" si="213"/>
        <v>107.4404998639279</v>
      </c>
      <c r="L264" s="91">
        <v>0</v>
      </c>
      <c r="M264" s="87">
        <f t="shared" si="223"/>
        <v>25.91882039999973</v>
      </c>
      <c r="N264" s="93">
        <f t="shared" si="224"/>
        <v>-31.08117960000027</v>
      </c>
      <c r="O264" s="89">
        <f t="shared" si="225"/>
        <v>1681</v>
      </c>
      <c r="P264" s="91">
        <f>'[4]ПМО'!AD111</f>
        <v>26</v>
      </c>
      <c r="Q264" s="88">
        <f t="shared" si="226"/>
        <v>0</v>
      </c>
      <c r="R264" s="88">
        <f t="shared" si="227"/>
        <v>0</v>
      </c>
      <c r="S264" s="148">
        <f>'[7]реализация'!S27</f>
        <v>0</v>
      </c>
      <c r="T264" s="148">
        <f>'[7]реализация'!T27</f>
        <v>0</v>
      </c>
      <c r="U264" s="94">
        <f t="shared" si="228"/>
        <v>0</v>
      </c>
      <c r="V264" s="148">
        <f>'[7]реализация'!V27</f>
        <v>0</v>
      </c>
      <c r="W264" s="91">
        <f>'[8]ПМО'!AI27</f>
        <v>0</v>
      </c>
      <c r="X264" s="91">
        <f>'[4]ПМО'!AK111</f>
        <v>0</v>
      </c>
      <c r="Y264" s="148">
        <f>'[7]реализация'!Y27</f>
        <v>0</v>
      </c>
      <c r="Z264" s="148">
        <f>'[7]реализация'!Z27</f>
        <v>0</v>
      </c>
      <c r="AA264" s="154">
        <f>'[7]реализация'!AA27</f>
        <v>0</v>
      </c>
      <c r="AB264" s="95">
        <f t="shared" si="229"/>
        <v>26</v>
      </c>
      <c r="AC264" s="80">
        <f t="shared" si="217"/>
        <v>0.08117960000026869</v>
      </c>
    </row>
    <row r="265" spans="1:29" ht="11.25">
      <c r="A265" s="81" t="s">
        <v>105</v>
      </c>
      <c r="B265" s="91">
        <f>'[2]реализация'!M265</f>
        <v>553</v>
      </c>
      <c r="C265" s="91">
        <f>'[2]реализация'!O265</f>
        <v>4275</v>
      </c>
      <c r="D265" s="87">
        <f>'[7]реализация'!D28</f>
        <v>1641.2920000000001</v>
      </c>
      <c r="E265" s="87">
        <f>'[7]реализация'!E28</f>
        <v>7733.060379999999</v>
      </c>
      <c r="F265" s="91">
        <f>'[4]ПМО'!H112</f>
        <v>7759</v>
      </c>
      <c r="G265" s="91">
        <f>'[4]ПМО'!O112</f>
        <v>2999</v>
      </c>
      <c r="H265" s="87">
        <f t="shared" si="212"/>
        <v>100.3354379602038</v>
      </c>
      <c r="I265" s="91">
        <f>'[4]ПМО'!X112</f>
        <v>2447</v>
      </c>
      <c r="J265" s="88">
        <f t="shared" si="222"/>
        <v>7207</v>
      </c>
      <c r="K265" s="84">
        <f t="shared" si="213"/>
        <v>93.19725497862983</v>
      </c>
      <c r="L265" s="91">
        <v>0</v>
      </c>
      <c r="M265" s="87">
        <f t="shared" si="223"/>
        <v>527.060379999999</v>
      </c>
      <c r="N265" s="93">
        <f t="shared" si="224"/>
        <v>-25.939620000001014</v>
      </c>
      <c r="O265" s="89">
        <f t="shared" si="225"/>
        <v>3723</v>
      </c>
      <c r="P265" s="91">
        <f>'[4]ПМО'!AD112</f>
        <v>234</v>
      </c>
      <c r="Q265" s="88">
        <f>R265+U265+X265</f>
        <v>293</v>
      </c>
      <c r="R265" s="88">
        <f>SUM(S265:T265)</f>
        <v>0</v>
      </c>
      <c r="S265" s="148">
        <f>'[7]реализация'!S28</f>
        <v>0</v>
      </c>
      <c r="T265" s="148">
        <f>'[7]реализация'!T28</f>
        <v>0</v>
      </c>
      <c r="U265" s="94">
        <f>SUM(V265:W265)</f>
        <v>0</v>
      </c>
      <c r="V265" s="148">
        <f>'[7]реализация'!V28</f>
        <v>0</v>
      </c>
      <c r="W265" s="91">
        <f>'[8]ПМО'!AI28</f>
        <v>0</v>
      </c>
      <c r="X265" s="91">
        <f>'[4]ПМО'!AK112</f>
        <v>293</v>
      </c>
      <c r="Y265" s="148">
        <f>'[7]реализация'!Y28</f>
        <v>0</v>
      </c>
      <c r="Z265" s="148">
        <f>'[7]реализация'!Z28</f>
        <v>0</v>
      </c>
      <c r="AA265" s="154">
        <f>'[7]реализация'!AA28</f>
        <v>0</v>
      </c>
      <c r="AB265" s="95">
        <f>P265+Q265+Y265+Z265-AA265</f>
        <v>527</v>
      </c>
      <c r="AC265" s="80">
        <f>AB265-M265</f>
        <v>-0.06037999999898602</v>
      </c>
    </row>
    <row r="266" spans="1:29" ht="11.25">
      <c r="A266" s="81" t="s">
        <v>106</v>
      </c>
      <c r="B266" s="87">
        <f aca="true" t="shared" si="230" ref="B266:G266">SUM(B267:B271)</f>
        <v>91</v>
      </c>
      <c r="C266" s="87">
        <f t="shared" si="230"/>
        <v>936</v>
      </c>
      <c r="D266" s="87">
        <f t="shared" si="230"/>
        <v>274.91999999999996</v>
      </c>
      <c r="E266" s="87">
        <f t="shared" si="230"/>
        <v>1098.6169104</v>
      </c>
      <c r="F266" s="87">
        <f t="shared" si="230"/>
        <v>1114</v>
      </c>
      <c r="G266" s="87">
        <f t="shared" si="230"/>
        <v>477</v>
      </c>
      <c r="H266" s="87">
        <f t="shared" si="212"/>
        <v>101.40022326748993</v>
      </c>
      <c r="I266" s="88">
        <f>SUM(I267:I271)</f>
        <v>408</v>
      </c>
      <c r="J266" s="88">
        <f>SUM(J267:J271)</f>
        <v>1045</v>
      </c>
      <c r="K266" s="84">
        <f t="shared" si="213"/>
        <v>95.11959902560771</v>
      </c>
      <c r="L266" s="87">
        <f>SUM(L267:L271)</f>
        <v>0</v>
      </c>
      <c r="M266" s="87">
        <f>SUM(M267:M271)</f>
        <v>75.6169104</v>
      </c>
      <c r="N266" s="87">
        <f>SUM(N267:N271)</f>
        <v>-15.383089600000005</v>
      </c>
      <c r="O266" s="89">
        <f>SUM(O267:O271)</f>
        <v>867</v>
      </c>
      <c r="P266" s="90">
        <f aca="true" t="shared" si="231" ref="P266:AB266">SUM(P267:P271)</f>
        <v>76</v>
      </c>
      <c r="Q266" s="87">
        <f t="shared" si="231"/>
        <v>0</v>
      </c>
      <c r="R266" s="87">
        <f t="shared" si="231"/>
        <v>0</v>
      </c>
      <c r="S266" s="87">
        <f t="shared" si="231"/>
        <v>0</v>
      </c>
      <c r="T266" s="87">
        <f t="shared" si="231"/>
        <v>0</v>
      </c>
      <c r="U266" s="87">
        <f t="shared" si="231"/>
        <v>0</v>
      </c>
      <c r="V266" s="87">
        <f t="shared" si="231"/>
        <v>0</v>
      </c>
      <c r="W266" s="87">
        <f t="shared" si="231"/>
        <v>0</v>
      </c>
      <c r="X266" s="87">
        <f t="shared" si="231"/>
        <v>0</v>
      </c>
      <c r="Y266" s="87">
        <f t="shared" si="231"/>
        <v>0</v>
      </c>
      <c r="Z266" s="87">
        <f t="shared" si="231"/>
        <v>0</v>
      </c>
      <c r="AA266" s="87">
        <f t="shared" si="231"/>
        <v>0</v>
      </c>
      <c r="AB266" s="89">
        <f t="shared" si="231"/>
        <v>76</v>
      </c>
      <c r="AC266" s="80">
        <f aca="true" t="shared" si="232" ref="AC266:AC295">AB266-M266</f>
        <v>0.38308960000000525</v>
      </c>
    </row>
    <row r="267" spans="1:29" ht="11.25">
      <c r="A267" s="81" t="s">
        <v>107</v>
      </c>
      <c r="B267" s="91">
        <f>'[2]реализация'!M267</f>
        <v>0</v>
      </c>
      <c r="C267" s="91">
        <f>'[2]реализация'!O267</f>
        <v>0</v>
      </c>
      <c r="D267" s="87">
        <f>'[7]реализация'!D30</f>
        <v>0</v>
      </c>
      <c r="E267" s="87">
        <f>'[7]реализация'!E30</f>
        <v>0</v>
      </c>
      <c r="F267" s="91">
        <f>'[4]ПМО'!H114</f>
        <v>0</v>
      </c>
      <c r="G267" s="91">
        <f>'[4]ПМО'!O114</f>
        <v>0</v>
      </c>
      <c r="H267" s="87">
        <f t="shared" si="212"/>
        <v>0</v>
      </c>
      <c r="I267" s="91">
        <f>'[4]ПМО'!X114</f>
        <v>0</v>
      </c>
      <c r="J267" s="88">
        <f aca="true" t="shared" si="233" ref="J267:J279">F267-G267+I267</f>
        <v>0</v>
      </c>
      <c r="K267" s="84">
        <f t="shared" si="213"/>
        <v>0</v>
      </c>
      <c r="L267" s="91">
        <f>'[7]реализация'!L30</f>
        <v>0</v>
      </c>
      <c r="M267" s="87">
        <f aca="true" t="shared" si="234" ref="M267:M279">B267+E267-F267-L267</f>
        <v>0</v>
      </c>
      <c r="N267" s="93">
        <f aca="true" t="shared" si="235" ref="N267:N279">M267-B267</f>
        <v>0</v>
      </c>
      <c r="O267" s="89">
        <f aca="true" t="shared" si="236" ref="O267:O279">C267-G267+I267</f>
        <v>0</v>
      </c>
      <c r="P267" s="91">
        <f>'[4]ПМО'!AD114</f>
        <v>0</v>
      </c>
      <c r="Q267" s="88">
        <f>R267+U267+X267</f>
        <v>0</v>
      </c>
      <c r="R267" s="88">
        <f>SUM(S267:T267)</f>
        <v>0</v>
      </c>
      <c r="S267" s="148">
        <f>'[7]реализация'!S30</f>
        <v>0</v>
      </c>
      <c r="T267" s="148">
        <f>'[7]реализация'!T30</f>
        <v>0</v>
      </c>
      <c r="U267" s="94">
        <f>SUM(V267:W267)</f>
        <v>0</v>
      </c>
      <c r="V267" s="148">
        <f>'[7]реализация'!V30</f>
        <v>0</v>
      </c>
      <c r="W267" s="91">
        <f>'[8]ПМО'!AI30</f>
        <v>0</v>
      </c>
      <c r="X267" s="91">
        <f>'[4]ПМО'!AK114</f>
        <v>0</v>
      </c>
      <c r="Y267" s="148">
        <f>'[7]реализация'!Y30</f>
        <v>0</v>
      </c>
      <c r="Z267" s="148">
        <f>'[7]реализация'!Z30</f>
        <v>0</v>
      </c>
      <c r="AA267" s="154">
        <f>'[7]реализация'!AA30</f>
        <v>0</v>
      </c>
      <c r="AB267" s="95">
        <f aca="true" t="shared" si="237" ref="AB267:AB276">P267+Q267+Y267+Z267-AA267</f>
        <v>0</v>
      </c>
      <c r="AC267" s="80">
        <f t="shared" si="232"/>
        <v>0</v>
      </c>
    </row>
    <row r="268" spans="1:29" ht="11.25">
      <c r="A268" s="81" t="s">
        <v>108</v>
      </c>
      <c r="B268" s="91">
        <f>'[2]реализация'!M268</f>
        <v>0</v>
      </c>
      <c r="C268" s="91">
        <f>'[2]реализация'!O268</f>
        <v>0</v>
      </c>
      <c r="D268" s="87">
        <f>'[7]реализация'!D31</f>
        <v>0</v>
      </c>
      <c r="E268" s="87">
        <f>'[7]реализация'!E31</f>
        <v>0</v>
      </c>
      <c r="F268" s="91">
        <f>'[4]ПМО'!H115</f>
        <v>0</v>
      </c>
      <c r="G268" s="91">
        <f>'[4]ПМО'!O115</f>
        <v>0</v>
      </c>
      <c r="H268" s="87">
        <f t="shared" si="212"/>
        <v>0</v>
      </c>
      <c r="I268" s="91">
        <f>'[4]ПМО'!X115</f>
        <v>0</v>
      </c>
      <c r="J268" s="88">
        <f t="shared" si="233"/>
        <v>0</v>
      </c>
      <c r="K268" s="84">
        <f t="shared" si="213"/>
        <v>0</v>
      </c>
      <c r="L268" s="91">
        <f>'[7]реализация'!L31</f>
        <v>0</v>
      </c>
      <c r="M268" s="87">
        <f t="shared" si="234"/>
        <v>0</v>
      </c>
      <c r="N268" s="93">
        <f t="shared" si="235"/>
        <v>0</v>
      </c>
      <c r="O268" s="89">
        <f t="shared" si="236"/>
        <v>0</v>
      </c>
      <c r="P268" s="91">
        <f>'[4]ПМО'!AD115</f>
        <v>0</v>
      </c>
      <c r="Q268" s="88">
        <f aca="true" t="shared" si="238" ref="Q268:Q276">R268+U268+X268</f>
        <v>0</v>
      </c>
      <c r="R268" s="88">
        <f aca="true" t="shared" si="239" ref="R268:R276">SUM(S268:T268)</f>
        <v>0</v>
      </c>
      <c r="S268" s="148">
        <f>'[7]реализация'!S31</f>
        <v>0</v>
      </c>
      <c r="T268" s="148">
        <f>'[7]реализация'!T31</f>
        <v>0</v>
      </c>
      <c r="U268" s="94">
        <f aca="true" t="shared" si="240" ref="U268:U276">SUM(V268:W268)</f>
        <v>0</v>
      </c>
      <c r="V268" s="148">
        <f>'[7]реализация'!V31</f>
        <v>0</v>
      </c>
      <c r="W268" s="91">
        <f>'[8]ПМО'!AI31</f>
        <v>0</v>
      </c>
      <c r="X268" s="91">
        <f>'[4]ПМО'!AK115</f>
        <v>0</v>
      </c>
      <c r="Y268" s="148">
        <f>'[7]реализация'!Y31</f>
        <v>0</v>
      </c>
      <c r="Z268" s="148">
        <f>'[7]реализация'!Z31</f>
        <v>0</v>
      </c>
      <c r="AA268" s="154">
        <f>'[7]реализация'!AA31</f>
        <v>0</v>
      </c>
      <c r="AB268" s="95">
        <f t="shared" si="237"/>
        <v>0</v>
      </c>
      <c r="AC268" s="80">
        <f t="shared" si="232"/>
        <v>0</v>
      </c>
    </row>
    <row r="269" spans="1:29" ht="11.25">
      <c r="A269" s="81" t="s">
        <v>109</v>
      </c>
      <c r="B269" s="91">
        <f>'[2]реализация'!M269</f>
        <v>0</v>
      </c>
      <c r="C269" s="91">
        <f>'[2]реализация'!O269</f>
        <v>3</v>
      </c>
      <c r="D269" s="87">
        <f>'[7]реализация'!D32</f>
        <v>0.824</v>
      </c>
      <c r="E269" s="87">
        <f>'[7]реализация'!E32</f>
        <v>3.6025281999999996</v>
      </c>
      <c r="F269" s="91">
        <f>'[4]ПМО'!H116</f>
        <v>4</v>
      </c>
      <c r="G269" s="91">
        <f>'[4]ПМО'!O116</f>
        <v>2</v>
      </c>
      <c r="H269" s="87">
        <f t="shared" si="212"/>
        <v>111.03313500779815</v>
      </c>
      <c r="I269" s="91">
        <f>'[4]ПМО'!X116</f>
        <v>1</v>
      </c>
      <c r="J269" s="88">
        <f t="shared" si="233"/>
        <v>3</v>
      </c>
      <c r="K269" s="84">
        <f t="shared" si="213"/>
        <v>83.27485125584862</v>
      </c>
      <c r="L269" s="91">
        <f>'[7]реализация'!L32</f>
        <v>0</v>
      </c>
      <c r="M269" s="87">
        <f t="shared" si="234"/>
        <v>-0.3974718000000004</v>
      </c>
      <c r="N269" s="93">
        <f t="shared" si="235"/>
        <v>-0.3974718000000004</v>
      </c>
      <c r="O269" s="89">
        <f t="shared" si="236"/>
        <v>2</v>
      </c>
      <c r="P269" s="91">
        <f>'[4]ПМО'!AD116</f>
        <v>0</v>
      </c>
      <c r="Q269" s="88">
        <f t="shared" si="238"/>
        <v>0</v>
      </c>
      <c r="R269" s="88">
        <f t="shared" si="239"/>
        <v>0</v>
      </c>
      <c r="S269" s="148">
        <f>'[7]реализация'!S32</f>
        <v>0</v>
      </c>
      <c r="T269" s="148">
        <f>'[7]реализация'!T32</f>
        <v>0</v>
      </c>
      <c r="U269" s="94">
        <f t="shared" si="240"/>
        <v>0</v>
      </c>
      <c r="V269" s="148">
        <f>'[7]реализация'!V32</f>
        <v>0</v>
      </c>
      <c r="W269" s="91">
        <f>'[8]ПМО'!AI32</f>
        <v>0</v>
      </c>
      <c r="X269" s="91">
        <f>'[4]ПМО'!AK116</f>
        <v>0</v>
      </c>
      <c r="Y269" s="148">
        <f>'[7]реализация'!Y32</f>
        <v>0</v>
      </c>
      <c r="Z269" s="148">
        <f>'[7]реализация'!Z32</f>
        <v>0</v>
      </c>
      <c r="AA269" s="154">
        <f>'[7]реализация'!AA32</f>
        <v>0</v>
      </c>
      <c r="AB269" s="95">
        <f t="shared" si="237"/>
        <v>0</v>
      </c>
      <c r="AC269" s="80">
        <f t="shared" si="232"/>
        <v>0.3974718000000004</v>
      </c>
    </row>
    <row r="270" spans="1:29" ht="11.25">
      <c r="A270" s="81" t="s">
        <v>110</v>
      </c>
      <c r="B270" s="91">
        <f>'[2]реализация'!M270</f>
        <v>72</v>
      </c>
      <c r="C270" s="91">
        <f>'[2]реализация'!O270</f>
        <v>395</v>
      </c>
      <c r="D270" s="87">
        <f>'[7]реализация'!D33</f>
        <v>107.798</v>
      </c>
      <c r="E270" s="87">
        <f>'[7]реализация'!E33</f>
        <v>489.54878299999996</v>
      </c>
      <c r="F270" s="91">
        <f>'[4]ПМО'!H117</f>
        <v>562</v>
      </c>
      <c r="G270" s="91">
        <f>'[4]ПМО'!O117</f>
        <v>259</v>
      </c>
      <c r="H270" s="87">
        <f t="shared" si="212"/>
        <v>114.7995908714168</v>
      </c>
      <c r="I270" s="91">
        <f>'[4]ПМО'!X117</f>
        <v>303</v>
      </c>
      <c r="J270" s="88">
        <f t="shared" si="233"/>
        <v>606</v>
      </c>
      <c r="K270" s="84">
        <f t="shared" si="213"/>
        <v>123.78745919586936</v>
      </c>
      <c r="L270" s="91">
        <f>'[7]реализация'!L33</f>
        <v>0</v>
      </c>
      <c r="M270" s="87">
        <f t="shared" si="234"/>
        <v>-0.4512170000000424</v>
      </c>
      <c r="N270" s="93">
        <f t="shared" si="235"/>
        <v>-72.45121700000004</v>
      </c>
      <c r="O270" s="89">
        <f t="shared" si="236"/>
        <v>439</v>
      </c>
      <c r="P270" s="91">
        <f>'[4]ПМО'!AD117</f>
        <v>0</v>
      </c>
      <c r="Q270" s="88">
        <f t="shared" si="238"/>
        <v>0</v>
      </c>
      <c r="R270" s="88">
        <f t="shared" si="239"/>
        <v>0</v>
      </c>
      <c r="S270" s="148">
        <f>'[7]реализация'!S33</f>
        <v>0</v>
      </c>
      <c r="T270" s="148">
        <f>'[7]реализация'!T33</f>
        <v>0</v>
      </c>
      <c r="U270" s="94">
        <f t="shared" si="240"/>
        <v>0</v>
      </c>
      <c r="V270" s="148">
        <f>'[7]реализация'!V33</f>
        <v>0</v>
      </c>
      <c r="W270" s="91">
        <f>'[8]ПМО'!AI33</f>
        <v>0</v>
      </c>
      <c r="X270" s="91">
        <f>'[4]ПМО'!AK117</f>
        <v>0</v>
      </c>
      <c r="Y270" s="148">
        <f>'[7]реализация'!Y33</f>
        <v>0</v>
      </c>
      <c r="Z270" s="148">
        <f>'[7]реализация'!Z33</f>
        <v>0</v>
      </c>
      <c r="AA270" s="154">
        <f>'[7]реализация'!AA33</f>
        <v>0</v>
      </c>
      <c r="AB270" s="95">
        <f t="shared" si="237"/>
        <v>0</v>
      </c>
      <c r="AC270" s="80">
        <f t="shared" si="232"/>
        <v>0.4512170000000424</v>
      </c>
    </row>
    <row r="271" spans="1:29" ht="11.25">
      <c r="A271" s="81" t="s">
        <v>111</v>
      </c>
      <c r="B271" s="91">
        <f>'[2]реализация'!M271</f>
        <v>19</v>
      </c>
      <c r="C271" s="91">
        <f>'[2]реализация'!O271</f>
        <v>538</v>
      </c>
      <c r="D271" s="87">
        <f>'[7]реализация'!D34</f>
        <v>166.29799999999997</v>
      </c>
      <c r="E271" s="87">
        <f>'[7]реализация'!E34</f>
        <v>605.4655992</v>
      </c>
      <c r="F271" s="91">
        <f>'[4]ПМО'!H118</f>
        <v>548</v>
      </c>
      <c r="G271" s="91">
        <f>'[4]ПМО'!O118</f>
        <v>216</v>
      </c>
      <c r="H271" s="87">
        <f t="shared" si="212"/>
        <v>90.50885809599602</v>
      </c>
      <c r="I271" s="91">
        <f>'[4]ПМО'!X118</f>
        <v>104</v>
      </c>
      <c r="J271" s="88">
        <f t="shared" si="233"/>
        <v>436</v>
      </c>
      <c r="K271" s="84">
        <f t="shared" si="213"/>
        <v>72.01069731725231</v>
      </c>
      <c r="L271" s="91">
        <f>'[7]реализация'!L34</f>
        <v>0</v>
      </c>
      <c r="M271" s="87">
        <f t="shared" si="234"/>
        <v>76.46559920000004</v>
      </c>
      <c r="N271" s="93">
        <f t="shared" si="235"/>
        <v>57.46559920000004</v>
      </c>
      <c r="O271" s="89">
        <f t="shared" si="236"/>
        <v>426</v>
      </c>
      <c r="P271" s="91">
        <f>'[4]ПМО'!AD118</f>
        <v>76</v>
      </c>
      <c r="Q271" s="88">
        <f t="shared" si="238"/>
        <v>0</v>
      </c>
      <c r="R271" s="88">
        <f t="shared" si="239"/>
        <v>0</v>
      </c>
      <c r="S271" s="148">
        <f>'[7]реализация'!S34</f>
        <v>0</v>
      </c>
      <c r="T271" s="148">
        <f>'[7]реализация'!T34</f>
        <v>0</v>
      </c>
      <c r="U271" s="94">
        <f t="shared" si="240"/>
        <v>0</v>
      </c>
      <c r="V271" s="148">
        <f>'[7]реализация'!V34</f>
        <v>0</v>
      </c>
      <c r="W271" s="91">
        <f>'[8]ПМО'!AI34</f>
        <v>0</v>
      </c>
      <c r="X271" s="91">
        <f>'[4]ПМО'!AK118</f>
        <v>0</v>
      </c>
      <c r="Y271" s="148">
        <f>'[7]реализация'!Y34</f>
        <v>0</v>
      </c>
      <c r="Z271" s="148">
        <f>'[7]реализация'!Z34</f>
        <v>0</v>
      </c>
      <c r="AA271" s="154">
        <f>'[7]реализация'!AA34</f>
        <v>0</v>
      </c>
      <c r="AB271" s="95">
        <f t="shared" si="237"/>
        <v>76</v>
      </c>
      <c r="AC271" s="80">
        <f t="shared" si="232"/>
        <v>-0.4655992000000424</v>
      </c>
    </row>
    <row r="272" spans="1:29" ht="11.25">
      <c r="A272" s="81" t="s">
        <v>112</v>
      </c>
      <c r="B272" s="91">
        <f>'[2]реализация'!M272</f>
        <v>135</v>
      </c>
      <c r="C272" s="91">
        <f>'[2]реализация'!O272</f>
        <v>420</v>
      </c>
      <c r="D272" s="87">
        <f>'[7]реализация'!D35</f>
        <v>70.38900000000001</v>
      </c>
      <c r="E272" s="87">
        <f>'[7]реализация'!E35</f>
        <v>313.45601419999997</v>
      </c>
      <c r="F272" s="91">
        <f>'[4]ПМО'!H119</f>
        <v>309</v>
      </c>
      <c r="G272" s="91">
        <f>'[4]ПМО'!O119</f>
        <v>199</v>
      </c>
      <c r="H272" s="87">
        <f t="shared" si="212"/>
        <v>98.57842440465767</v>
      </c>
      <c r="I272" s="91">
        <f>'[4]ПМО'!X119</f>
        <v>235</v>
      </c>
      <c r="J272" s="88">
        <f t="shared" si="233"/>
        <v>345</v>
      </c>
      <c r="K272" s="84">
        <f t="shared" si="213"/>
        <v>110.0632893838411</v>
      </c>
      <c r="L272" s="91">
        <f>'[7]реализация'!L35</f>
        <v>0</v>
      </c>
      <c r="M272" s="87">
        <f t="shared" si="234"/>
        <v>139.45601419999997</v>
      </c>
      <c r="N272" s="93">
        <f t="shared" si="235"/>
        <v>4.45601419999997</v>
      </c>
      <c r="O272" s="89">
        <f t="shared" si="236"/>
        <v>456</v>
      </c>
      <c r="P272" s="91">
        <f>'[4]ПМО'!AD119</f>
        <v>8</v>
      </c>
      <c r="Q272" s="88">
        <f t="shared" si="238"/>
        <v>131</v>
      </c>
      <c r="R272" s="88">
        <f t="shared" si="239"/>
        <v>0</v>
      </c>
      <c r="S272" s="148">
        <f>'[7]реализация'!S35</f>
        <v>0</v>
      </c>
      <c r="T272" s="148">
        <f>'[7]реализация'!T35</f>
        <v>0</v>
      </c>
      <c r="U272" s="94">
        <f t="shared" si="240"/>
        <v>0</v>
      </c>
      <c r="V272" s="148">
        <f>'[7]реализация'!V35</f>
        <v>0</v>
      </c>
      <c r="W272" s="91">
        <f>'[8]ПМО'!AI35</f>
        <v>0</v>
      </c>
      <c r="X272" s="91">
        <f>'[4]ПМО'!AK119</f>
        <v>131</v>
      </c>
      <c r="Y272" s="148">
        <f>'[7]реализация'!Y35</f>
        <v>0</v>
      </c>
      <c r="Z272" s="148">
        <f>'[7]реализация'!Z35</f>
        <v>0</v>
      </c>
      <c r="AA272" s="154">
        <f>'[7]реализация'!AA35</f>
        <v>0</v>
      </c>
      <c r="AB272" s="95">
        <f t="shared" si="237"/>
        <v>139</v>
      </c>
      <c r="AC272" s="80">
        <f t="shared" si="232"/>
        <v>-0.45601419999997006</v>
      </c>
    </row>
    <row r="273" spans="1:29" ht="11.25">
      <c r="A273" s="81" t="s">
        <v>113</v>
      </c>
      <c r="B273" s="91">
        <f>'[2]реализация'!M273</f>
        <v>19839</v>
      </c>
      <c r="C273" s="91">
        <f>'[2]реализация'!O273</f>
        <v>5073</v>
      </c>
      <c r="D273" s="87">
        <f>'[7]реализация'!D36</f>
        <v>-1310.0345000000002</v>
      </c>
      <c r="E273" s="87">
        <f>'[7]реализация'!E36</f>
        <v>-2928.3894800000007</v>
      </c>
      <c r="F273" s="91">
        <f>'[4]ПМО'!H120</f>
        <v>9039</v>
      </c>
      <c r="G273" s="91">
        <f>'[4]ПМО'!O120</f>
        <v>2829</v>
      </c>
      <c r="H273" s="87">
        <f t="shared" si="212"/>
        <v>-308.66795765158935</v>
      </c>
      <c r="I273" s="91">
        <f>'[4]ПМО'!X120</f>
        <v>3378</v>
      </c>
      <c r="J273" s="88">
        <f t="shared" si="233"/>
        <v>9588</v>
      </c>
      <c r="K273" s="84">
        <f t="shared" si="213"/>
        <v>-327.4154638747028</v>
      </c>
      <c r="L273" s="91">
        <f>'[7]реализация'!L36</f>
        <v>0</v>
      </c>
      <c r="M273" s="87">
        <f t="shared" si="234"/>
        <v>7871.610519999998</v>
      </c>
      <c r="N273" s="93">
        <f t="shared" si="235"/>
        <v>-11967.389480000002</v>
      </c>
      <c r="O273" s="89">
        <f t="shared" si="236"/>
        <v>5622</v>
      </c>
      <c r="P273" s="91">
        <f>'[4]ПМО'!AD120</f>
        <v>317</v>
      </c>
      <c r="Q273" s="88">
        <f t="shared" si="238"/>
        <v>7555</v>
      </c>
      <c r="R273" s="88">
        <f t="shared" si="239"/>
        <v>0</v>
      </c>
      <c r="S273" s="148">
        <f>'[7]реализация'!S36</f>
        <v>0</v>
      </c>
      <c r="T273" s="148">
        <f>'[7]реализация'!T36</f>
        <v>0</v>
      </c>
      <c r="U273" s="94">
        <f t="shared" si="240"/>
        <v>0</v>
      </c>
      <c r="V273" s="148">
        <f>'[7]реализация'!V36</f>
        <v>0</v>
      </c>
      <c r="W273" s="91">
        <f>'[8]ПМО'!AI36</f>
        <v>0</v>
      </c>
      <c r="X273" s="91">
        <f>'[4]ПМО'!AK120</f>
        <v>7555</v>
      </c>
      <c r="Y273" s="148">
        <f>'[7]реализация'!Y36</f>
        <v>0</v>
      </c>
      <c r="Z273" s="148">
        <f>'[7]реализация'!Z36</f>
        <v>0</v>
      </c>
      <c r="AA273" s="154">
        <f>'[7]реализация'!AA36</f>
        <v>0</v>
      </c>
      <c r="AB273" s="95">
        <f t="shared" si="237"/>
        <v>7872</v>
      </c>
      <c r="AC273" s="98">
        <f t="shared" si="232"/>
        <v>0.3894800000016403</v>
      </c>
    </row>
    <row r="274" spans="1:29" ht="11.25">
      <c r="A274" s="81" t="s">
        <v>114</v>
      </c>
      <c r="B274" s="91">
        <f>'[2]реализация'!M274</f>
        <v>868</v>
      </c>
      <c r="C274" s="91">
        <f>'[2]реализация'!O274</f>
        <v>450</v>
      </c>
      <c r="D274" s="87">
        <f>'[7]реализация'!D37</f>
        <v>472.245</v>
      </c>
      <c r="E274" s="87">
        <f>'[7]реализация'!E37</f>
        <v>1837.2328128</v>
      </c>
      <c r="F274" s="91">
        <f>'[4]ПМО'!H121</f>
        <v>2158</v>
      </c>
      <c r="G274" s="91">
        <f>'[4]ПМО'!O121</f>
        <v>421</v>
      </c>
      <c r="H274" s="87">
        <f t="shared" si="212"/>
        <v>117.45925638630092</v>
      </c>
      <c r="I274" s="91">
        <f>'[4]ПМО'!X121</f>
        <v>338</v>
      </c>
      <c r="J274" s="88">
        <f t="shared" si="233"/>
        <v>2075</v>
      </c>
      <c r="K274" s="84">
        <f t="shared" si="213"/>
        <v>112.94159267913551</v>
      </c>
      <c r="L274" s="91">
        <f>'[7]реализация'!L37</f>
        <v>0</v>
      </c>
      <c r="M274" s="87">
        <f t="shared" si="234"/>
        <v>547.2328127999999</v>
      </c>
      <c r="N274" s="93">
        <f t="shared" si="235"/>
        <v>-320.7671872000001</v>
      </c>
      <c r="O274" s="89">
        <f t="shared" si="236"/>
        <v>367</v>
      </c>
      <c r="P274" s="91">
        <f>'[4]ПМО'!AD121</f>
        <v>473</v>
      </c>
      <c r="Q274" s="88">
        <f t="shared" si="238"/>
        <v>74</v>
      </c>
      <c r="R274" s="88">
        <f t="shared" si="239"/>
        <v>0</v>
      </c>
      <c r="S274" s="148">
        <f>'[7]реализация'!S37</f>
        <v>0</v>
      </c>
      <c r="T274" s="148">
        <f>'[7]реализация'!T37</f>
        <v>0</v>
      </c>
      <c r="U274" s="94">
        <f t="shared" si="240"/>
        <v>0</v>
      </c>
      <c r="V274" s="148">
        <f>'[7]реализация'!V37</f>
        <v>0</v>
      </c>
      <c r="W274" s="91">
        <f>'[8]ПМО'!AI37</f>
        <v>0</v>
      </c>
      <c r="X274" s="91">
        <f>'[4]ПМО'!AK121</f>
        <v>74</v>
      </c>
      <c r="Y274" s="148">
        <f>'[7]реализация'!Y37</f>
        <v>0</v>
      </c>
      <c r="Z274" s="148">
        <f>'[7]реализация'!Z37</f>
        <v>0</v>
      </c>
      <c r="AA274" s="154">
        <f>'[7]реализация'!AA37</f>
        <v>0</v>
      </c>
      <c r="AB274" s="95">
        <f t="shared" si="237"/>
        <v>547</v>
      </c>
      <c r="AC274" s="98">
        <f t="shared" si="232"/>
        <v>-0.23281279999991966</v>
      </c>
    </row>
    <row r="275" spans="1:29" ht="11.25">
      <c r="A275" s="81" t="s">
        <v>115</v>
      </c>
      <c r="B275" s="91">
        <f>'[2]реализация'!M275</f>
        <v>2203</v>
      </c>
      <c r="C275" s="91">
        <f>'[2]реализация'!O275</f>
        <v>9</v>
      </c>
      <c r="D275" s="87">
        <f>'[7]реализация'!D38</f>
        <v>6940.456000000001</v>
      </c>
      <c r="E275" s="87">
        <f>'[7]реализация'!E38</f>
        <v>12581.654915600002</v>
      </c>
      <c r="F275" s="91">
        <f>'[4]ПМО'!H122</f>
        <v>12612</v>
      </c>
      <c r="G275" s="91">
        <f>'[4]ПМО'!O122</f>
        <v>8</v>
      </c>
      <c r="H275" s="87">
        <f t="shared" si="212"/>
        <v>100.24118515889649</v>
      </c>
      <c r="I275" s="91">
        <f>'[4]ПМО'!X122</f>
        <v>15</v>
      </c>
      <c r="J275" s="88">
        <f t="shared" si="233"/>
        <v>12619</v>
      </c>
      <c r="K275" s="84">
        <f t="shared" si="213"/>
        <v>100.29682171900689</v>
      </c>
      <c r="L275" s="91">
        <f>'[7]реализация'!L38</f>
        <v>0</v>
      </c>
      <c r="M275" s="87">
        <f t="shared" si="234"/>
        <v>2172.654915600002</v>
      </c>
      <c r="N275" s="93">
        <f t="shared" si="235"/>
        <v>-30.345084399998086</v>
      </c>
      <c r="O275" s="89">
        <f t="shared" si="236"/>
        <v>16</v>
      </c>
      <c r="P275" s="91">
        <f>'[4]ПМО'!AD122</f>
        <v>2144</v>
      </c>
      <c r="Q275" s="88">
        <f t="shared" si="238"/>
        <v>29</v>
      </c>
      <c r="R275" s="88">
        <f t="shared" si="239"/>
        <v>0</v>
      </c>
      <c r="S275" s="148">
        <f>'[7]реализация'!S38</f>
        <v>0</v>
      </c>
      <c r="T275" s="148">
        <f>'[7]реализация'!T38</f>
        <v>0</v>
      </c>
      <c r="U275" s="94">
        <f t="shared" si="240"/>
        <v>29</v>
      </c>
      <c r="V275" s="148">
        <f>'[7]реализация'!V38</f>
        <v>0</v>
      </c>
      <c r="W275" s="91">
        <f>'[5]ПМО'!AI80</f>
        <v>29</v>
      </c>
      <c r="X275" s="91">
        <f>'[4]ПМО'!AK122</f>
        <v>0</v>
      </c>
      <c r="Y275" s="148">
        <f>'[7]реализация'!Y38</f>
        <v>0</v>
      </c>
      <c r="Z275" s="148">
        <f>'[7]реализация'!Z38</f>
        <v>0</v>
      </c>
      <c r="AA275" s="154">
        <f>'[7]реализация'!AA38</f>
        <v>0</v>
      </c>
      <c r="AB275" s="95">
        <f t="shared" si="237"/>
        <v>2173</v>
      </c>
      <c r="AC275" s="98">
        <f t="shared" si="232"/>
        <v>0.34508439999808616</v>
      </c>
    </row>
    <row r="276" spans="1:29" ht="12.75">
      <c r="A276" s="81" t="s">
        <v>116</v>
      </c>
      <c r="B276" s="91">
        <f>'[2]реализация'!M276</f>
        <v>18970.440260199997</v>
      </c>
      <c r="C276" s="91">
        <f>'[2]реализация'!O276</f>
        <v>508</v>
      </c>
      <c r="D276" s="87">
        <f>'[7]реализация'!D39</f>
        <v>-2499.116</v>
      </c>
      <c r="E276" s="87">
        <f>'[7]реализация'!E39</f>
        <v>-8967.0132132</v>
      </c>
      <c r="F276" s="91">
        <v>2576</v>
      </c>
      <c r="G276" s="91">
        <v>335</v>
      </c>
      <c r="H276" s="87">
        <f t="shared" si="212"/>
        <v>-28.727514265373983</v>
      </c>
      <c r="I276" s="97">
        <v>290</v>
      </c>
      <c r="J276" s="88">
        <f t="shared" si="233"/>
        <v>2531</v>
      </c>
      <c r="K276" s="84">
        <f t="shared" si="213"/>
        <v>-28.22567492455806</v>
      </c>
      <c r="L276" s="91">
        <f>'[7]реализация'!L39</f>
        <v>0</v>
      </c>
      <c r="M276" s="87">
        <f t="shared" si="234"/>
        <v>7427.427046999997</v>
      </c>
      <c r="N276" s="93">
        <f t="shared" si="235"/>
        <v>-11543.0132132</v>
      </c>
      <c r="O276" s="89">
        <f t="shared" si="236"/>
        <v>463</v>
      </c>
      <c r="P276" s="155">
        <v>12</v>
      </c>
      <c r="Q276" s="88">
        <f t="shared" si="238"/>
        <v>7415</v>
      </c>
      <c r="R276" s="88">
        <f t="shared" si="239"/>
        <v>0</v>
      </c>
      <c r="S276" s="148">
        <f>'[7]реализация'!S39</f>
        <v>0</v>
      </c>
      <c r="T276" s="148">
        <f>'[7]реализация'!T39</f>
        <v>0</v>
      </c>
      <c r="U276" s="94">
        <f t="shared" si="240"/>
        <v>0</v>
      </c>
      <c r="V276" s="148">
        <f>'[7]реализация'!V39</f>
        <v>0</v>
      </c>
      <c r="W276" s="148">
        <f>'[7]реализация'!W39</f>
        <v>0</v>
      </c>
      <c r="X276" s="148">
        <v>7415</v>
      </c>
      <c r="Y276" s="148">
        <f>'[7]реализация'!Y39</f>
        <v>0</v>
      </c>
      <c r="Z276" s="148">
        <f>'[7]реализация'!Z39</f>
        <v>0</v>
      </c>
      <c r="AA276" s="154">
        <f>'[7]реализация'!AA39</f>
        <v>0</v>
      </c>
      <c r="AB276" s="95">
        <f t="shared" si="237"/>
        <v>7427</v>
      </c>
      <c r="AC276" s="98">
        <f t="shared" si="232"/>
        <v>-0.42704699999740114</v>
      </c>
    </row>
    <row r="277" spans="1:29" ht="11.25">
      <c r="A277" s="81" t="s">
        <v>117</v>
      </c>
      <c r="B277" s="87">
        <f aca="true" t="shared" si="241" ref="B277:G277">B278+B279</f>
        <v>684.6011077999995</v>
      </c>
      <c r="C277" s="87">
        <f t="shared" si="241"/>
        <v>278</v>
      </c>
      <c r="D277" s="87">
        <f t="shared" si="241"/>
        <v>583.963</v>
      </c>
      <c r="E277" s="87">
        <f t="shared" si="241"/>
        <v>3067.4268032</v>
      </c>
      <c r="F277" s="87">
        <f t="shared" si="241"/>
        <v>3357</v>
      </c>
      <c r="G277" s="87">
        <f t="shared" si="241"/>
        <v>200</v>
      </c>
      <c r="H277" s="87">
        <f t="shared" si="212"/>
        <v>109.44026427942508</v>
      </c>
      <c r="I277" s="88">
        <f>I278+I279</f>
        <v>201</v>
      </c>
      <c r="J277" s="88">
        <f t="shared" si="233"/>
        <v>3358</v>
      </c>
      <c r="K277" s="84">
        <f t="shared" si="213"/>
        <v>109.47286489434298</v>
      </c>
      <c r="L277" s="88">
        <f>L278+L279</f>
        <v>0</v>
      </c>
      <c r="M277" s="87">
        <f t="shared" si="234"/>
        <v>395.0279109999992</v>
      </c>
      <c r="N277" s="93">
        <f t="shared" si="235"/>
        <v>-289.57319680000023</v>
      </c>
      <c r="O277" s="89">
        <f t="shared" si="236"/>
        <v>279</v>
      </c>
      <c r="P277" s="99">
        <f aca="true" t="shared" si="242" ref="P277:AB277">P278+P279</f>
        <v>263</v>
      </c>
      <c r="Q277" s="88">
        <f t="shared" si="242"/>
        <v>132</v>
      </c>
      <c r="R277" s="88">
        <f t="shared" si="242"/>
        <v>0</v>
      </c>
      <c r="S277" s="88">
        <f t="shared" si="242"/>
        <v>0</v>
      </c>
      <c r="T277" s="88">
        <f t="shared" si="242"/>
        <v>0</v>
      </c>
      <c r="U277" s="88">
        <f t="shared" si="242"/>
        <v>0</v>
      </c>
      <c r="V277" s="88">
        <f t="shared" si="242"/>
        <v>0</v>
      </c>
      <c r="W277" s="88">
        <f t="shared" si="242"/>
        <v>0</v>
      </c>
      <c r="X277" s="88">
        <f t="shared" si="242"/>
        <v>132</v>
      </c>
      <c r="Y277" s="88">
        <f t="shared" si="242"/>
        <v>0</v>
      </c>
      <c r="Z277" s="88">
        <f t="shared" si="242"/>
        <v>0</v>
      </c>
      <c r="AA277" s="88">
        <f t="shared" si="242"/>
        <v>0</v>
      </c>
      <c r="AB277" s="100">
        <f t="shared" si="242"/>
        <v>395</v>
      </c>
      <c r="AC277" s="98">
        <f t="shared" si="232"/>
        <v>-0.02791099999922153</v>
      </c>
    </row>
    <row r="278" spans="1:29" ht="12.75">
      <c r="A278" s="81" t="s">
        <v>118</v>
      </c>
      <c r="B278" s="91">
        <f>'[2]реализация'!M278</f>
        <v>245.95215639999992</v>
      </c>
      <c r="C278" s="91">
        <f>'[2]реализация'!O278</f>
        <v>13</v>
      </c>
      <c r="D278" s="87">
        <f>'[7]реализация'!D41</f>
        <v>84.39699999999999</v>
      </c>
      <c r="E278" s="87">
        <f>'[7]реализация'!E41</f>
        <v>423.45115379999993</v>
      </c>
      <c r="F278" s="91">
        <v>422</v>
      </c>
      <c r="G278" s="96">
        <v>10</v>
      </c>
      <c r="H278" s="87">
        <f t="shared" si="212"/>
        <v>99.65730314181991</v>
      </c>
      <c r="I278" s="97">
        <v>69</v>
      </c>
      <c r="J278" s="88">
        <f t="shared" si="233"/>
        <v>481</v>
      </c>
      <c r="K278" s="84">
        <f t="shared" si="213"/>
        <v>113.59043320193219</v>
      </c>
      <c r="L278" s="91">
        <f>'[7]реализация'!L41</f>
        <v>0</v>
      </c>
      <c r="M278" s="87">
        <f t="shared" si="234"/>
        <v>247.40331019999985</v>
      </c>
      <c r="N278" s="93">
        <f t="shared" si="235"/>
        <v>1.451153799999929</v>
      </c>
      <c r="O278" s="89">
        <f t="shared" si="236"/>
        <v>72</v>
      </c>
      <c r="P278" s="155">
        <v>115</v>
      </c>
      <c r="Q278" s="88">
        <f>R278+U278+X278</f>
        <v>132</v>
      </c>
      <c r="R278" s="88">
        <f>SUM(S278:T278)</f>
        <v>0</v>
      </c>
      <c r="S278" s="148">
        <f>'[7]реализация'!S41</f>
        <v>0</v>
      </c>
      <c r="T278" s="148">
        <f>'[7]реализация'!T41</f>
        <v>0</v>
      </c>
      <c r="U278" s="94">
        <f>SUM(V278:W278)</f>
        <v>0</v>
      </c>
      <c r="V278" s="148">
        <f>'[7]реализация'!V41</f>
        <v>0</v>
      </c>
      <c r="W278" s="148">
        <f>'[7]реализация'!W41</f>
        <v>0</v>
      </c>
      <c r="X278" s="156">
        <v>132</v>
      </c>
      <c r="Y278" s="148">
        <f>'[7]реализация'!Y41</f>
        <v>0</v>
      </c>
      <c r="Z278" s="148">
        <f>'[7]реализация'!Z41</f>
        <v>0</v>
      </c>
      <c r="AA278" s="154">
        <f>'[7]реализация'!AA41</f>
        <v>0</v>
      </c>
      <c r="AB278" s="95">
        <f>P278+Q278+Y278+Z278-AA278</f>
        <v>247</v>
      </c>
      <c r="AC278" s="98">
        <f t="shared" si="232"/>
        <v>-0.40331019999985074</v>
      </c>
    </row>
    <row r="279" spans="1:29" ht="12.75">
      <c r="A279" s="81" t="s">
        <v>119</v>
      </c>
      <c r="B279" s="91">
        <f>'[2]реализация'!M279</f>
        <v>438.64895139999953</v>
      </c>
      <c r="C279" s="91">
        <f>'[2]реализация'!O279</f>
        <v>265</v>
      </c>
      <c r="D279" s="87">
        <f>'[7]реализация'!D42</f>
        <v>499.56600000000003</v>
      </c>
      <c r="E279" s="87">
        <f>'[7]реализация'!E42</f>
        <v>2643.9756494</v>
      </c>
      <c r="F279" s="91">
        <v>2935</v>
      </c>
      <c r="G279" s="96">
        <v>190</v>
      </c>
      <c r="H279" s="87">
        <f t="shared" si="212"/>
        <v>111.00707378549582</v>
      </c>
      <c r="I279" s="97">
        <v>132</v>
      </c>
      <c r="J279" s="88">
        <f t="shared" si="233"/>
        <v>2877</v>
      </c>
      <c r="K279" s="84">
        <f t="shared" si="213"/>
        <v>108.81340759143832</v>
      </c>
      <c r="L279" s="91">
        <f>'[7]реализация'!L42</f>
        <v>0</v>
      </c>
      <c r="M279" s="87">
        <f t="shared" si="234"/>
        <v>147.62460079999937</v>
      </c>
      <c r="N279" s="93">
        <f t="shared" si="235"/>
        <v>-291.02435060000016</v>
      </c>
      <c r="O279" s="89">
        <f t="shared" si="236"/>
        <v>207</v>
      </c>
      <c r="P279" s="155">
        <v>148</v>
      </c>
      <c r="Q279" s="88">
        <f>R279+U279+X279</f>
        <v>0</v>
      </c>
      <c r="R279" s="88">
        <f>SUM(S279:T279)</f>
        <v>0</v>
      </c>
      <c r="S279" s="148">
        <f>'[7]реализация'!S42</f>
        <v>0</v>
      </c>
      <c r="T279" s="148">
        <f>'[7]реализация'!T42</f>
        <v>0</v>
      </c>
      <c r="U279" s="94">
        <f>SUM(V279:W279)</f>
        <v>0</v>
      </c>
      <c r="V279" s="148">
        <f>'[7]реализация'!V42</f>
        <v>0</v>
      </c>
      <c r="W279" s="148">
        <f>'[7]реализация'!W42</f>
        <v>0</v>
      </c>
      <c r="X279" s="156">
        <v>0</v>
      </c>
      <c r="Y279" s="148">
        <f>'[7]реализация'!Y42</f>
        <v>0</v>
      </c>
      <c r="Z279" s="148">
        <f>'[7]реализация'!Z42</f>
        <v>0</v>
      </c>
      <c r="AA279" s="154">
        <f>'[7]реализация'!AA42</f>
        <v>0</v>
      </c>
      <c r="AB279" s="95">
        <f>P279+Q279+Y279+Z279-AA279</f>
        <v>148</v>
      </c>
      <c r="AC279" s="98">
        <f t="shared" si="232"/>
        <v>0.3753992000006292</v>
      </c>
    </row>
    <row r="280" spans="1:29" ht="11.25">
      <c r="A280" s="81" t="s">
        <v>120</v>
      </c>
      <c r="B280" s="87">
        <f>B301</f>
        <v>0</v>
      </c>
      <c r="C280" s="87">
        <f>C301</f>
        <v>0</v>
      </c>
      <c r="D280" s="87">
        <f aca="true" t="shared" si="243" ref="D280:AB280">D301</f>
        <v>0</v>
      </c>
      <c r="E280" s="87">
        <f t="shared" si="243"/>
        <v>0</v>
      </c>
      <c r="F280" s="87">
        <f t="shared" si="243"/>
        <v>0</v>
      </c>
      <c r="G280" s="87">
        <f t="shared" si="243"/>
        <v>0</v>
      </c>
      <c r="H280" s="87">
        <f t="shared" si="243"/>
        <v>0</v>
      </c>
      <c r="I280" s="88">
        <f t="shared" si="243"/>
        <v>0</v>
      </c>
      <c r="J280" s="88">
        <f t="shared" si="243"/>
        <v>0</v>
      </c>
      <c r="K280" s="87">
        <f t="shared" si="243"/>
        <v>0</v>
      </c>
      <c r="L280" s="87">
        <f t="shared" si="243"/>
        <v>0</v>
      </c>
      <c r="M280" s="87">
        <f t="shared" si="243"/>
        <v>0</v>
      </c>
      <c r="N280" s="87">
        <f t="shared" si="243"/>
        <v>0</v>
      </c>
      <c r="O280" s="89">
        <f t="shared" si="243"/>
        <v>0</v>
      </c>
      <c r="P280" s="90">
        <f t="shared" si="243"/>
        <v>0</v>
      </c>
      <c r="Q280" s="87">
        <f t="shared" si="243"/>
        <v>0</v>
      </c>
      <c r="R280" s="87">
        <f t="shared" si="243"/>
        <v>0</v>
      </c>
      <c r="S280" s="87">
        <f t="shared" si="243"/>
        <v>0</v>
      </c>
      <c r="T280" s="87">
        <f t="shared" si="243"/>
        <v>0</v>
      </c>
      <c r="U280" s="87">
        <f t="shared" si="243"/>
        <v>0</v>
      </c>
      <c r="V280" s="87">
        <f t="shared" si="243"/>
        <v>0</v>
      </c>
      <c r="W280" s="87">
        <f t="shared" si="243"/>
        <v>0</v>
      </c>
      <c r="X280" s="87">
        <f t="shared" si="243"/>
        <v>0</v>
      </c>
      <c r="Y280" s="87">
        <f t="shared" si="243"/>
        <v>0</v>
      </c>
      <c r="Z280" s="87">
        <f t="shared" si="243"/>
        <v>0</v>
      </c>
      <c r="AA280" s="87">
        <f t="shared" si="243"/>
        <v>0</v>
      </c>
      <c r="AB280" s="89">
        <f t="shared" si="243"/>
        <v>0</v>
      </c>
      <c r="AC280" s="80">
        <f t="shared" si="232"/>
        <v>0</v>
      </c>
    </row>
    <row r="281" spans="1:29" ht="11.25">
      <c r="A281" s="101" t="s">
        <v>121</v>
      </c>
      <c r="B281" s="102">
        <f aca="true" t="shared" si="244" ref="B281:G281">B247+B282</f>
        <v>24566</v>
      </c>
      <c r="C281" s="102">
        <f t="shared" si="244"/>
        <v>84918</v>
      </c>
      <c r="D281" s="102">
        <f t="shared" si="244"/>
        <v>49424.5575</v>
      </c>
      <c r="E281" s="102">
        <f t="shared" si="244"/>
        <v>108843.55658419999</v>
      </c>
      <c r="F281" s="102">
        <f t="shared" si="244"/>
        <v>121655</v>
      </c>
      <c r="G281" s="102">
        <f t="shared" si="244"/>
        <v>80178</v>
      </c>
      <c r="H281" s="102">
        <f>IF(E281=0,0,F281/E281*100)</f>
        <v>111.77051156527511</v>
      </c>
      <c r="I281" s="103">
        <f>I247+I282</f>
        <v>80707</v>
      </c>
      <c r="J281" s="103">
        <f aca="true" t="shared" si="245" ref="J281:AB281">J247+J282</f>
        <v>122184</v>
      </c>
      <c r="K281" s="102">
        <f t="shared" si="245"/>
        <v>112.25653022967879</v>
      </c>
      <c r="L281" s="102">
        <f t="shared" si="245"/>
        <v>0</v>
      </c>
      <c r="M281" s="102">
        <f t="shared" si="245"/>
        <v>11754.556584199998</v>
      </c>
      <c r="N281" s="102">
        <f t="shared" si="245"/>
        <v>-12811.443415800002</v>
      </c>
      <c r="O281" s="104">
        <f t="shared" si="245"/>
        <v>85447</v>
      </c>
      <c r="P281" s="105">
        <f t="shared" si="245"/>
        <v>3667</v>
      </c>
      <c r="Q281" s="102">
        <f t="shared" si="245"/>
        <v>8088</v>
      </c>
      <c r="R281" s="102">
        <f t="shared" si="245"/>
        <v>0</v>
      </c>
      <c r="S281" s="102">
        <f t="shared" si="245"/>
        <v>0</v>
      </c>
      <c r="T281" s="102">
        <f t="shared" si="245"/>
        <v>0</v>
      </c>
      <c r="U281" s="102">
        <f t="shared" si="245"/>
        <v>29</v>
      </c>
      <c r="V281" s="102">
        <f t="shared" si="245"/>
        <v>0</v>
      </c>
      <c r="W281" s="102">
        <f t="shared" si="245"/>
        <v>29</v>
      </c>
      <c r="X281" s="102">
        <f t="shared" si="245"/>
        <v>8059</v>
      </c>
      <c r="Y281" s="102">
        <f t="shared" si="245"/>
        <v>0</v>
      </c>
      <c r="Z281" s="102">
        <f t="shared" si="245"/>
        <v>0</v>
      </c>
      <c r="AA281" s="102">
        <f t="shared" si="245"/>
        <v>0</v>
      </c>
      <c r="AB281" s="104">
        <f t="shared" si="245"/>
        <v>11755</v>
      </c>
      <c r="AC281" s="80">
        <f t="shared" si="232"/>
        <v>0.4434158000021853</v>
      </c>
    </row>
    <row r="282" spans="1:29" ht="11.25">
      <c r="A282" s="106" t="s">
        <v>122</v>
      </c>
      <c r="B282" s="107">
        <f aca="true" t="shared" si="246" ref="B282:G282">SUM(B284:B295)</f>
        <v>0</v>
      </c>
      <c r="C282" s="107">
        <f t="shared" si="246"/>
        <v>0</v>
      </c>
      <c r="D282" s="107">
        <f t="shared" si="246"/>
        <v>0</v>
      </c>
      <c r="E282" s="107">
        <f t="shared" si="246"/>
        <v>0</v>
      </c>
      <c r="F282" s="107">
        <f t="shared" si="246"/>
        <v>0</v>
      </c>
      <c r="G282" s="107">
        <f t="shared" si="246"/>
        <v>0</v>
      </c>
      <c r="H282" s="107">
        <f>IF(E282=0,0,F282/E282*100)</f>
        <v>0</v>
      </c>
      <c r="I282" s="108">
        <f>SUM(I284:I295)</f>
        <v>0</v>
      </c>
      <c r="J282" s="108">
        <f>F282-G282+I282</f>
        <v>0</v>
      </c>
      <c r="K282" s="109">
        <f>IF(E282=0,0,J282/E282*100)</f>
        <v>0</v>
      </c>
      <c r="L282" s="107">
        <f>SUM(L284:L295)</f>
        <v>0</v>
      </c>
      <c r="M282" s="107">
        <f>B282+E282-F282-L282</f>
        <v>0</v>
      </c>
      <c r="N282" s="110">
        <f>M282-B282</f>
        <v>0</v>
      </c>
      <c r="O282" s="111">
        <f>C282-G282+I282</f>
        <v>0</v>
      </c>
      <c r="P282" s="112">
        <f aca="true" t="shared" si="247" ref="P282:AB282">SUM(P284:P295)</f>
        <v>0</v>
      </c>
      <c r="Q282" s="107">
        <f t="shared" si="247"/>
        <v>0</v>
      </c>
      <c r="R282" s="107">
        <f t="shared" si="247"/>
        <v>0</v>
      </c>
      <c r="S282" s="107">
        <f t="shared" si="247"/>
        <v>0</v>
      </c>
      <c r="T282" s="107">
        <f t="shared" si="247"/>
        <v>0</v>
      </c>
      <c r="U282" s="107">
        <f t="shared" si="247"/>
        <v>0</v>
      </c>
      <c r="V282" s="107">
        <f t="shared" si="247"/>
        <v>0</v>
      </c>
      <c r="W282" s="107">
        <f t="shared" si="247"/>
        <v>0</v>
      </c>
      <c r="X282" s="107">
        <f t="shared" si="247"/>
        <v>0</v>
      </c>
      <c r="Y282" s="107">
        <f t="shared" si="247"/>
        <v>0</v>
      </c>
      <c r="Z282" s="107">
        <f t="shared" si="247"/>
        <v>0</v>
      </c>
      <c r="AA282" s="107">
        <f t="shared" si="247"/>
        <v>0</v>
      </c>
      <c r="AB282" s="111">
        <f t="shared" si="247"/>
        <v>0</v>
      </c>
      <c r="AC282" s="80">
        <f t="shared" si="232"/>
        <v>0</v>
      </c>
    </row>
    <row r="283" spans="1:29" ht="12.75">
      <c r="A283" s="113" t="s">
        <v>123</v>
      </c>
      <c r="B283" s="87"/>
      <c r="C283" s="87"/>
      <c r="D283" s="87"/>
      <c r="E283" s="87"/>
      <c r="F283" s="87"/>
      <c r="G283" s="87"/>
      <c r="H283" s="87"/>
      <c r="I283" s="88">
        <f>'[7]реализация'!I46</f>
        <v>0</v>
      </c>
      <c r="J283" s="88"/>
      <c r="K283" s="84"/>
      <c r="L283" s="87"/>
      <c r="M283" s="87"/>
      <c r="N283" s="87"/>
      <c r="O283" s="89"/>
      <c r="P283" s="90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9"/>
      <c r="AC283" s="80">
        <f t="shared" si="232"/>
        <v>0</v>
      </c>
    </row>
    <row r="284" spans="1:29" ht="12.75">
      <c r="A284" s="113" t="s">
        <v>124</v>
      </c>
      <c r="B284" s="91">
        <f>'[7]реализация'!B47</f>
        <v>0</v>
      </c>
      <c r="C284" s="91">
        <f>'[7]реализация'!C47</f>
        <v>0</v>
      </c>
      <c r="D284" s="107">
        <f>'[7]реализация'!D47</f>
        <v>0</v>
      </c>
      <c r="E284" s="107">
        <f>'[7]реализация'!E47</f>
        <v>0</v>
      </c>
      <c r="F284" s="114">
        <f>'[7]реализация'!F47</f>
        <v>0</v>
      </c>
      <c r="G284" s="114">
        <f>'[7]реализация'!G47</f>
        <v>0</v>
      </c>
      <c r="H284" s="87">
        <f aca="true" t="shared" si="248" ref="H284:H290">IF(E284=0,0,F284/E284*100)</f>
        <v>0</v>
      </c>
      <c r="I284" s="92">
        <f>'[7]реализация'!I47</f>
        <v>0</v>
      </c>
      <c r="J284" s="88">
        <f aca="true" t="shared" si="249" ref="J284:J295">F284-G284+I284</f>
        <v>0</v>
      </c>
      <c r="K284" s="84">
        <f aca="true" t="shared" si="250" ref="K284:K295">IF(E284=0,0,J284/E284*100)</f>
        <v>0</v>
      </c>
      <c r="L284" s="91">
        <f>'[7]реализация'!L47</f>
        <v>0</v>
      </c>
      <c r="M284" s="87">
        <f aca="true" t="shared" si="251" ref="M284:M295">B284+E284-F284-L284</f>
        <v>0</v>
      </c>
      <c r="N284" s="87">
        <f aca="true" t="shared" si="252" ref="N284:N295">M284-B284</f>
        <v>0</v>
      </c>
      <c r="O284" s="89">
        <f aca="true" t="shared" si="253" ref="O284:O295">C284-G284+I284</f>
        <v>0</v>
      </c>
      <c r="P284" s="155">
        <f>'[7]реализация'!P47</f>
        <v>0</v>
      </c>
      <c r="Q284" s="88">
        <f>R284+U284+X284</f>
        <v>0</v>
      </c>
      <c r="R284" s="88">
        <f>SUM(S284:T284)</f>
        <v>0</v>
      </c>
      <c r="S284" s="148">
        <f>'[7]реализация'!S47</f>
        <v>0</v>
      </c>
      <c r="T284" s="148">
        <f>'[7]реализация'!T47</f>
        <v>0</v>
      </c>
      <c r="U284" s="94">
        <f>SUM(V284:W284)</f>
        <v>0</v>
      </c>
      <c r="V284" s="148">
        <f>'[7]реализация'!V47</f>
        <v>0</v>
      </c>
      <c r="W284" s="148">
        <f>'[7]реализация'!W47</f>
        <v>0</v>
      </c>
      <c r="X284" s="148">
        <f>'[7]реализация'!X47</f>
        <v>0</v>
      </c>
      <c r="Y284" s="148">
        <f>'[7]реализация'!Y47</f>
        <v>0</v>
      </c>
      <c r="Z284" s="148">
        <f>'[7]реализация'!Z47</f>
        <v>0</v>
      </c>
      <c r="AA284" s="154">
        <f>'[7]реализация'!AA47</f>
        <v>0</v>
      </c>
      <c r="AB284" s="95">
        <f>P284+Q284+Y284+Z284-AA284</f>
        <v>0</v>
      </c>
      <c r="AC284" s="80">
        <f t="shared" si="232"/>
        <v>0</v>
      </c>
    </row>
    <row r="285" spans="1:29" ht="12.75">
      <c r="A285" s="115" t="s">
        <v>125</v>
      </c>
      <c r="B285" s="91">
        <f>'[7]реализация'!B48</f>
        <v>0</v>
      </c>
      <c r="C285" s="91">
        <f>'[7]реализация'!C48</f>
        <v>0</v>
      </c>
      <c r="D285" s="87">
        <f>'[7]реализация'!D48</f>
        <v>0</v>
      </c>
      <c r="E285" s="107">
        <f>'[7]реализация'!E48</f>
        <v>0</v>
      </c>
      <c r="F285" s="91">
        <f>'[7]реализация'!F48</f>
        <v>0</v>
      </c>
      <c r="G285" s="91">
        <f>'[7]реализация'!G48</f>
        <v>0</v>
      </c>
      <c r="H285" s="87">
        <f t="shared" si="248"/>
        <v>0</v>
      </c>
      <c r="I285" s="92">
        <f>'[7]реализация'!I48</f>
        <v>0</v>
      </c>
      <c r="J285" s="88">
        <f t="shared" si="249"/>
        <v>0</v>
      </c>
      <c r="K285" s="84">
        <f t="shared" si="250"/>
        <v>0</v>
      </c>
      <c r="L285" s="91">
        <f>'[7]реализация'!L48</f>
        <v>0</v>
      </c>
      <c r="M285" s="87">
        <f t="shared" si="251"/>
        <v>0</v>
      </c>
      <c r="N285" s="87">
        <f t="shared" si="252"/>
        <v>0</v>
      </c>
      <c r="O285" s="89">
        <f t="shared" si="253"/>
        <v>0</v>
      </c>
      <c r="P285" s="155">
        <f>'[7]реализация'!P48</f>
        <v>0</v>
      </c>
      <c r="Q285" s="88">
        <f aca="true" t="shared" si="254" ref="Q285:Q295">R285+U285+X285</f>
        <v>0</v>
      </c>
      <c r="R285" s="88">
        <f aca="true" t="shared" si="255" ref="R285:R295">SUM(S285:T285)</f>
        <v>0</v>
      </c>
      <c r="S285" s="148">
        <f>'[7]реализация'!S48</f>
        <v>0</v>
      </c>
      <c r="T285" s="148">
        <f>'[7]реализация'!T48</f>
        <v>0</v>
      </c>
      <c r="U285" s="94">
        <f aca="true" t="shared" si="256" ref="U285:U295">SUM(V285:W285)</f>
        <v>0</v>
      </c>
      <c r="V285" s="148">
        <f>'[7]реализация'!V48</f>
        <v>0</v>
      </c>
      <c r="W285" s="148">
        <f>'[7]реализация'!W48</f>
        <v>0</v>
      </c>
      <c r="X285" s="148">
        <f>'[7]реализация'!X48</f>
        <v>0</v>
      </c>
      <c r="Y285" s="148">
        <f>'[7]реализация'!Y48</f>
        <v>0</v>
      </c>
      <c r="Z285" s="148">
        <f>'[7]реализация'!Z48</f>
        <v>0</v>
      </c>
      <c r="AA285" s="154">
        <f>'[7]реализация'!AA48</f>
        <v>0</v>
      </c>
      <c r="AB285" s="95">
        <f aca="true" t="shared" si="257" ref="AB285:AB295">P285+Q285+Y285+Z285-AA285</f>
        <v>0</v>
      </c>
      <c r="AC285" s="80">
        <f t="shared" si="232"/>
        <v>0</v>
      </c>
    </row>
    <row r="286" spans="1:29" ht="12.75">
      <c r="A286" s="115" t="s">
        <v>126</v>
      </c>
      <c r="B286" s="91">
        <f>'[7]реализация'!B49</f>
        <v>0</v>
      </c>
      <c r="C286" s="91">
        <f>'[7]реализация'!C49</f>
        <v>0</v>
      </c>
      <c r="D286" s="87">
        <f>'[7]реализация'!D49</f>
        <v>0</v>
      </c>
      <c r="E286" s="107">
        <f>'[7]реализация'!E49</f>
        <v>0</v>
      </c>
      <c r="F286" s="91">
        <f>'[7]реализация'!F49</f>
        <v>0</v>
      </c>
      <c r="G286" s="91">
        <f>'[7]реализация'!G49</f>
        <v>0</v>
      </c>
      <c r="H286" s="87">
        <f t="shared" si="248"/>
        <v>0</v>
      </c>
      <c r="I286" s="92">
        <f>'[7]реализация'!I49</f>
        <v>0</v>
      </c>
      <c r="J286" s="88">
        <f t="shared" si="249"/>
        <v>0</v>
      </c>
      <c r="K286" s="84">
        <f t="shared" si="250"/>
        <v>0</v>
      </c>
      <c r="L286" s="91">
        <f>'[7]реализация'!L49</f>
        <v>0</v>
      </c>
      <c r="M286" s="87">
        <f t="shared" si="251"/>
        <v>0</v>
      </c>
      <c r="N286" s="87">
        <f t="shared" si="252"/>
        <v>0</v>
      </c>
      <c r="O286" s="89">
        <f t="shared" si="253"/>
        <v>0</v>
      </c>
      <c r="P286" s="155">
        <f>'[7]реализация'!P49</f>
        <v>0</v>
      </c>
      <c r="Q286" s="88">
        <f t="shared" si="254"/>
        <v>0</v>
      </c>
      <c r="R286" s="88">
        <f t="shared" si="255"/>
        <v>0</v>
      </c>
      <c r="S286" s="148">
        <f>'[7]реализация'!S49</f>
        <v>0</v>
      </c>
      <c r="T286" s="148">
        <f>'[7]реализация'!T49</f>
        <v>0</v>
      </c>
      <c r="U286" s="94">
        <f t="shared" si="256"/>
        <v>0</v>
      </c>
      <c r="V286" s="148">
        <f>'[7]реализация'!V49</f>
        <v>0</v>
      </c>
      <c r="W286" s="148">
        <f>'[7]реализация'!W49</f>
        <v>0</v>
      </c>
      <c r="X286" s="148">
        <f>'[7]реализация'!X49</f>
        <v>0</v>
      </c>
      <c r="Y286" s="148">
        <f>'[7]реализация'!Y49</f>
        <v>0</v>
      </c>
      <c r="Z286" s="148">
        <f>'[7]реализация'!Z49</f>
        <v>0</v>
      </c>
      <c r="AA286" s="154">
        <f>'[7]реализация'!AA49</f>
        <v>0</v>
      </c>
      <c r="AB286" s="95">
        <f t="shared" si="257"/>
        <v>0</v>
      </c>
      <c r="AC286" s="80">
        <f t="shared" si="232"/>
        <v>0</v>
      </c>
    </row>
    <row r="287" spans="1:29" ht="12.75">
      <c r="A287" s="115" t="s">
        <v>127</v>
      </c>
      <c r="B287" s="91">
        <f>'[7]реализация'!B50</f>
        <v>0</v>
      </c>
      <c r="C287" s="91">
        <f>'[7]реализация'!C50</f>
        <v>0</v>
      </c>
      <c r="D287" s="87">
        <f>'[7]реализация'!D50</f>
        <v>0</v>
      </c>
      <c r="E287" s="107">
        <f>'[7]реализация'!E50</f>
        <v>0</v>
      </c>
      <c r="F287" s="91">
        <f>'[7]реализация'!F50</f>
        <v>0</v>
      </c>
      <c r="G287" s="91">
        <f>'[7]реализация'!G50</f>
        <v>0</v>
      </c>
      <c r="H287" s="87">
        <f t="shared" si="248"/>
        <v>0</v>
      </c>
      <c r="I287" s="92">
        <f>'[7]реализация'!I50</f>
        <v>0</v>
      </c>
      <c r="J287" s="88">
        <f t="shared" si="249"/>
        <v>0</v>
      </c>
      <c r="K287" s="84">
        <f t="shared" si="250"/>
        <v>0</v>
      </c>
      <c r="L287" s="91">
        <f>'[7]реализация'!L50</f>
        <v>0</v>
      </c>
      <c r="M287" s="87">
        <f t="shared" si="251"/>
        <v>0</v>
      </c>
      <c r="N287" s="87">
        <f t="shared" si="252"/>
        <v>0</v>
      </c>
      <c r="O287" s="89">
        <f t="shared" si="253"/>
        <v>0</v>
      </c>
      <c r="P287" s="155">
        <f>'[7]реализация'!P50</f>
        <v>0</v>
      </c>
      <c r="Q287" s="88">
        <f t="shared" si="254"/>
        <v>0</v>
      </c>
      <c r="R287" s="88">
        <f t="shared" si="255"/>
        <v>0</v>
      </c>
      <c r="S287" s="148">
        <f>'[7]реализация'!S50</f>
        <v>0</v>
      </c>
      <c r="T287" s="148">
        <f>'[7]реализация'!T50</f>
        <v>0</v>
      </c>
      <c r="U287" s="94">
        <f t="shared" si="256"/>
        <v>0</v>
      </c>
      <c r="V287" s="148">
        <f>'[7]реализация'!V50</f>
        <v>0</v>
      </c>
      <c r="W287" s="148">
        <f>'[7]реализация'!W50</f>
        <v>0</v>
      </c>
      <c r="X287" s="148">
        <f>'[7]реализация'!X50</f>
        <v>0</v>
      </c>
      <c r="Y287" s="148">
        <f>'[7]реализация'!Y50</f>
        <v>0</v>
      </c>
      <c r="Z287" s="148">
        <f>'[7]реализация'!Z50</f>
        <v>0</v>
      </c>
      <c r="AA287" s="154">
        <f>'[7]реализация'!AA50</f>
        <v>0</v>
      </c>
      <c r="AB287" s="95">
        <f t="shared" si="257"/>
        <v>0</v>
      </c>
      <c r="AC287" s="80">
        <f t="shared" si="232"/>
        <v>0</v>
      </c>
    </row>
    <row r="288" spans="1:29" ht="12.75">
      <c r="A288" s="113" t="s">
        <v>128</v>
      </c>
      <c r="B288" s="91">
        <f>'[7]реализация'!B51</f>
        <v>0</v>
      </c>
      <c r="C288" s="91">
        <f>'[7]реализация'!C51</f>
        <v>0</v>
      </c>
      <c r="D288" s="87">
        <f>'[7]реализация'!D51</f>
        <v>0</v>
      </c>
      <c r="E288" s="107">
        <f>'[7]реализация'!E51</f>
        <v>0</v>
      </c>
      <c r="F288" s="91">
        <f>'[7]реализация'!F51</f>
        <v>0</v>
      </c>
      <c r="G288" s="91">
        <f>'[7]реализация'!G51</f>
        <v>0</v>
      </c>
      <c r="H288" s="87">
        <f t="shared" si="248"/>
        <v>0</v>
      </c>
      <c r="I288" s="92">
        <f>'[7]реализация'!I51</f>
        <v>0</v>
      </c>
      <c r="J288" s="88">
        <f t="shared" si="249"/>
        <v>0</v>
      </c>
      <c r="K288" s="84">
        <f t="shared" si="250"/>
        <v>0</v>
      </c>
      <c r="L288" s="91">
        <f>'[7]реализация'!L51</f>
        <v>0</v>
      </c>
      <c r="M288" s="87">
        <f t="shared" si="251"/>
        <v>0</v>
      </c>
      <c r="N288" s="87">
        <f t="shared" si="252"/>
        <v>0</v>
      </c>
      <c r="O288" s="89">
        <f t="shared" si="253"/>
        <v>0</v>
      </c>
      <c r="P288" s="155">
        <f>'[7]реализация'!P51</f>
        <v>0</v>
      </c>
      <c r="Q288" s="88">
        <f t="shared" si="254"/>
        <v>0</v>
      </c>
      <c r="R288" s="88">
        <f t="shared" si="255"/>
        <v>0</v>
      </c>
      <c r="S288" s="148">
        <f>'[7]реализация'!S51</f>
        <v>0</v>
      </c>
      <c r="T288" s="148">
        <f>'[7]реализация'!T51</f>
        <v>0</v>
      </c>
      <c r="U288" s="94">
        <f t="shared" si="256"/>
        <v>0</v>
      </c>
      <c r="V288" s="148">
        <f>'[7]реализация'!V51</f>
        <v>0</v>
      </c>
      <c r="W288" s="148">
        <f>'[7]реализация'!W51</f>
        <v>0</v>
      </c>
      <c r="X288" s="148">
        <f>'[7]реализация'!X51</f>
        <v>0</v>
      </c>
      <c r="Y288" s="148">
        <f>'[7]реализация'!Y51</f>
        <v>0</v>
      </c>
      <c r="Z288" s="148">
        <f>'[7]реализация'!Z51</f>
        <v>0</v>
      </c>
      <c r="AA288" s="154">
        <f>'[7]реализация'!AA51</f>
        <v>0</v>
      </c>
      <c r="AB288" s="95">
        <f t="shared" si="257"/>
        <v>0</v>
      </c>
      <c r="AC288" s="80">
        <f t="shared" si="232"/>
        <v>0</v>
      </c>
    </row>
    <row r="289" spans="1:29" ht="12.75">
      <c r="A289" s="113" t="s">
        <v>129</v>
      </c>
      <c r="B289" s="91">
        <f>'[7]реализация'!B52</f>
        <v>0</v>
      </c>
      <c r="C289" s="91">
        <f>'[7]реализация'!C52</f>
        <v>0</v>
      </c>
      <c r="D289" s="87">
        <f>'[7]реализация'!D52</f>
        <v>0</v>
      </c>
      <c r="E289" s="107">
        <f>'[7]реализация'!E52</f>
        <v>0</v>
      </c>
      <c r="F289" s="91">
        <f>'[7]реализация'!F52</f>
        <v>0</v>
      </c>
      <c r="G289" s="91">
        <f>'[7]реализация'!G52</f>
        <v>0</v>
      </c>
      <c r="H289" s="87">
        <f t="shared" si="248"/>
        <v>0</v>
      </c>
      <c r="I289" s="92">
        <f>'[7]реализация'!I52</f>
        <v>0</v>
      </c>
      <c r="J289" s="88">
        <f t="shared" si="249"/>
        <v>0</v>
      </c>
      <c r="K289" s="84">
        <f t="shared" si="250"/>
        <v>0</v>
      </c>
      <c r="L289" s="91">
        <f>'[7]реализация'!L52</f>
        <v>0</v>
      </c>
      <c r="M289" s="87">
        <f t="shared" si="251"/>
        <v>0</v>
      </c>
      <c r="N289" s="87">
        <f t="shared" si="252"/>
        <v>0</v>
      </c>
      <c r="O289" s="89">
        <f t="shared" si="253"/>
        <v>0</v>
      </c>
      <c r="P289" s="155">
        <f>'[7]реализация'!P52</f>
        <v>0</v>
      </c>
      <c r="Q289" s="88">
        <f t="shared" si="254"/>
        <v>0</v>
      </c>
      <c r="R289" s="88">
        <f t="shared" si="255"/>
        <v>0</v>
      </c>
      <c r="S289" s="148">
        <f>'[7]реализация'!S52</f>
        <v>0</v>
      </c>
      <c r="T289" s="148">
        <f>'[7]реализация'!T52</f>
        <v>0</v>
      </c>
      <c r="U289" s="94">
        <f t="shared" si="256"/>
        <v>0</v>
      </c>
      <c r="V289" s="148">
        <f>'[7]реализация'!V52</f>
        <v>0</v>
      </c>
      <c r="W289" s="148">
        <f>'[7]реализация'!W52</f>
        <v>0</v>
      </c>
      <c r="X289" s="148">
        <f>'[7]реализация'!X52</f>
        <v>0</v>
      </c>
      <c r="Y289" s="148">
        <f>'[7]реализация'!Y52</f>
        <v>0</v>
      </c>
      <c r="Z289" s="148">
        <f>'[7]реализация'!Z52</f>
        <v>0</v>
      </c>
      <c r="AA289" s="154">
        <f>'[7]реализация'!AA52</f>
        <v>0</v>
      </c>
      <c r="AB289" s="95">
        <f t="shared" si="257"/>
        <v>0</v>
      </c>
      <c r="AC289" s="80">
        <f t="shared" si="232"/>
        <v>0</v>
      </c>
    </row>
    <row r="290" spans="1:29" ht="25.5">
      <c r="A290" s="115" t="s">
        <v>130</v>
      </c>
      <c r="B290" s="91">
        <f>'[7]реализация'!B53</f>
        <v>0</v>
      </c>
      <c r="C290" s="91">
        <f>'[7]реализация'!C53</f>
        <v>0</v>
      </c>
      <c r="D290" s="87">
        <f>'[7]реализация'!D53</f>
        <v>0</v>
      </c>
      <c r="E290" s="107">
        <f>'[7]реализация'!E53</f>
        <v>0</v>
      </c>
      <c r="F290" s="91">
        <f>'[7]реализация'!F53</f>
        <v>0</v>
      </c>
      <c r="G290" s="91">
        <f>'[7]реализация'!G53</f>
        <v>0</v>
      </c>
      <c r="H290" s="87">
        <f t="shared" si="248"/>
        <v>0</v>
      </c>
      <c r="I290" s="92">
        <f>'[7]реализация'!I53</f>
        <v>0</v>
      </c>
      <c r="J290" s="88">
        <f t="shared" si="249"/>
        <v>0</v>
      </c>
      <c r="K290" s="84">
        <f t="shared" si="250"/>
        <v>0</v>
      </c>
      <c r="L290" s="91">
        <f>'[7]реализация'!L53</f>
        <v>0</v>
      </c>
      <c r="M290" s="87">
        <f t="shared" si="251"/>
        <v>0</v>
      </c>
      <c r="N290" s="87">
        <f t="shared" si="252"/>
        <v>0</v>
      </c>
      <c r="O290" s="89">
        <f t="shared" si="253"/>
        <v>0</v>
      </c>
      <c r="P290" s="155">
        <f>'[7]реализация'!P53</f>
        <v>0</v>
      </c>
      <c r="Q290" s="88">
        <f t="shared" si="254"/>
        <v>0</v>
      </c>
      <c r="R290" s="88">
        <f t="shared" si="255"/>
        <v>0</v>
      </c>
      <c r="S290" s="148">
        <f>'[7]реализация'!S53</f>
        <v>0</v>
      </c>
      <c r="T290" s="148">
        <f>'[7]реализация'!T53</f>
        <v>0</v>
      </c>
      <c r="U290" s="94">
        <f t="shared" si="256"/>
        <v>0</v>
      </c>
      <c r="V290" s="148">
        <f>'[7]реализация'!V53</f>
        <v>0</v>
      </c>
      <c r="W290" s="148">
        <f>'[7]реализация'!W53</f>
        <v>0</v>
      </c>
      <c r="X290" s="148">
        <f>'[7]реализация'!X53</f>
        <v>0</v>
      </c>
      <c r="Y290" s="148">
        <f>'[7]реализация'!Y53</f>
        <v>0</v>
      </c>
      <c r="Z290" s="148">
        <f>'[7]реализация'!Z53</f>
        <v>0</v>
      </c>
      <c r="AA290" s="154">
        <f>'[7]реализация'!AA53</f>
        <v>0</v>
      </c>
      <c r="AB290" s="95">
        <f t="shared" si="257"/>
        <v>0</v>
      </c>
      <c r="AC290" s="80">
        <f t="shared" si="232"/>
        <v>0</v>
      </c>
    </row>
    <row r="291" spans="1:29" ht="12.75">
      <c r="A291" s="116"/>
      <c r="B291" s="91">
        <f>'[7]реализация'!B54</f>
        <v>0</v>
      </c>
      <c r="C291" s="91">
        <f>'[7]реализация'!C54</f>
        <v>0</v>
      </c>
      <c r="D291" s="87">
        <f>'[7]реализация'!D54</f>
        <v>0</v>
      </c>
      <c r="E291" s="107">
        <f>'[7]реализация'!E54</f>
        <v>0</v>
      </c>
      <c r="F291" s="91">
        <f>'[7]реализация'!F54</f>
        <v>0</v>
      </c>
      <c r="G291" s="91">
        <f>'[7]реализация'!G54</f>
        <v>0</v>
      </c>
      <c r="H291" s="87">
        <f>IF(E291=0,0,F291/E291*100)</f>
        <v>0</v>
      </c>
      <c r="I291" s="92">
        <f>'[7]реализация'!I54</f>
        <v>0</v>
      </c>
      <c r="J291" s="88">
        <f t="shared" si="249"/>
        <v>0</v>
      </c>
      <c r="K291" s="84">
        <f t="shared" si="250"/>
        <v>0</v>
      </c>
      <c r="L291" s="91">
        <f>'[7]реализация'!L54</f>
        <v>0</v>
      </c>
      <c r="M291" s="87">
        <f t="shared" si="251"/>
        <v>0</v>
      </c>
      <c r="N291" s="87">
        <f t="shared" si="252"/>
        <v>0</v>
      </c>
      <c r="O291" s="89">
        <f t="shared" si="253"/>
        <v>0</v>
      </c>
      <c r="P291" s="155">
        <f>'[7]реализация'!P54</f>
        <v>0</v>
      </c>
      <c r="Q291" s="88">
        <f t="shared" si="254"/>
        <v>0</v>
      </c>
      <c r="R291" s="88">
        <f t="shared" si="255"/>
        <v>0</v>
      </c>
      <c r="S291" s="148">
        <f>'[7]реализация'!S54</f>
        <v>0</v>
      </c>
      <c r="T291" s="148">
        <f>'[7]реализация'!T54</f>
        <v>0</v>
      </c>
      <c r="U291" s="94">
        <f t="shared" si="256"/>
        <v>0</v>
      </c>
      <c r="V291" s="148">
        <f>'[7]реализация'!V54</f>
        <v>0</v>
      </c>
      <c r="W291" s="148">
        <f>'[7]реализация'!W54</f>
        <v>0</v>
      </c>
      <c r="X291" s="148">
        <f>'[7]реализация'!X54</f>
        <v>0</v>
      </c>
      <c r="Y291" s="148">
        <f>'[7]реализация'!Y54</f>
        <v>0</v>
      </c>
      <c r="Z291" s="148">
        <f>'[7]реализация'!Z54</f>
        <v>0</v>
      </c>
      <c r="AA291" s="154">
        <f>'[7]реализация'!AA54</f>
        <v>0</v>
      </c>
      <c r="AB291" s="95">
        <f t="shared" si="257"/>
        <v>0</v>
      </c>
      <c r="AC291" s="80">
        <f t="shared" si="232"/>
        <v>0</v>
      </c>
    </row>
    <row r="292" spans="1:29" ht="12.75">
      <c r="A292" s="116"/>
      <c r="B292" s="91">
        <f>'[7]реализация'!B55</f>
        <v>0</v>
      </c>
      <c r="C292" s="91">
        <f>'[7]реализация'!C55</f>
        <v>0</v>
      </c>
      <c r="D292" s="87">
        <f>'[7]реализация'!D55</f>
        <v>0</v>
      </c>
      <c r="E292" s="107">
        <f>'[7]реализация'!E55</f>
        <v>0</v>
      </c>
      <c r="F292" s="91">
        <f>'[7]реализация'!F55</f>
        <v>0</v>
      </c>
      <c r="G292" s="91">
        <f>'[7]реализация'!G55</f>
        <v>0</v>
      </c>
      <c r="H292" s="87">
        <f>IF(E292=0,0,F292/E292*100)</f>
        <v>0</v>
      </c>
      <c r="I292" s="92">
        <f>'[7]реализация'!I55</f>
        <v>0</v>
      </c>
      <c r="J292" s="88">
        <f t="shared" si="249"/>
        <v>0</v>
      </c>
      <c r="K292" s="84">
        <f t="shared" si="250"/>
        <v>0</v>
      </c>
      <c r="L292" s="91">
        <f>'[7]реализация'!L55</f>
        <v>0</v>
      </c>
      <c r="M292" s="87">
        <f t="shared" si="251"/>
        <v>0</v>
      </c>
      <c r="N292" s="87">
        <f t="shared" si="252"/>
        <v>0</v>
      </c>
      <c r="O292" s="89">
        <f t="shared" si="253"/>
        <v>0</v>
      </c>
      <c r="P292" s="155">
        <f>'[7]реализация'!P55</f>
        <v>0</v>
      </c>
      <c r="Q292" s="88">
        <f t="shared" si="254"/>
        <v>0</v>
      </c>
      <c r="R292" s="88">
        <f t="shared" si="255"/>
        <v>0</v>
      </c>
      <c r="S292" s="148">
        <f>'[7]реализация'!S55</f>
        <v>0</v>
      </c>
      <c r="T292" s="148">
        <f>'[7]реализация'!T55</f>
        <v>0</v>
      </c>
      <c r="U292" s="94">
        <f t="shared" si="256"/>
        <v>0</v>
      </c>
      <c r="V292" s="148">
        <f>'[7]реализация'!V55</f>
        <v>0</v>
      </c>
      <c r="W292" s="148">
        <f>'[7]реализация'!W55</f>
        <v>0</v>
      </c>
      <c r="X292" s="148">
        <f>'[7]реализация'!X55</f>
        <v>0</v>
      </c>
      <c r="Y292" s="148">
        <f>'[7]реализация'!Y55</f>
        <v>0</v>
      </c>
      <c r="Z292" s="148">
        <f>'[7]реализация'!Z55</f>
        <v>0</v>
      </c>
      <c r="AA292" s="154">
        <f>'[7]реализация'!AA55</f>
        <v>0</v>
      </c>
      <c r="AB292" s="95">
        <f t="shared" si="257"/>
        <v>0</v>
      </c>
      <c r="AC292" s="80">
        <f t="shared" si="232"/>
        <v>0</v>
      </c>
    </row>
    <row r="293" spans="1:29" ht="12.75">
      <c r="A293" s="116"/>
      <c r="B293" s="91">
        <f>'[7]реализация'!B56</f>
        <v>0</v>
      </c>
      <c r="C293" s="91">
        <f>'[7]реализация'!C56</f>
        <v>0</v>
      </c>
      <c r="D293" s="87">
        <f>'[7]реализация'!D56</f>
        <v>0</v>
      </c>
      <c r="E293" s="107">
        <f>'[7]реализация'!E56</f>
        <v>0</v>
      </c>
      <c r="F293" s="91">
        <f>'[7]реализация'!F56</f>
        <v>0</v>
      </c>
      <c r="G293" s="91">
        <f>'[7]реализация'!G56</f>
        <v>0</v>
      </c>
      <c r="H293" s="87">
        <f>IF(E293=0,0,F293/E293*100)</f>
        <v>0</v>
      </c>
      <c r="I293" s="92">
        <f>'[7]реализация'!I56</f>
        <v>0</v>
      </c>
      <c r="J293" s="88">
        <f t="shared" si="249"/>
        <v>0</v>
      </c>
      <c r="K293" s="84">
        <f t="shared" si="250"/>
        <v>0</v>
      </c>
      <c r="L293" s="91">
        <f>'[7]реализация'!L56</f>
        <v>0</v>
      </c>
      <c r="M293" s="87">
        <f t="shared" si="251"/>
        <v>0</v>
      </c>
      <c r="N293" s="87">
        <f t="shared" si="252"/>
        <v>0</v>
      </c>
      <c r="O293" s="89">
        <f t="shared" si="253"/>
        <v>0</v>
      </c>
      <c r="P293" s="155">
        <f>'[7]реализация'!P56</f>
        <v>0</v>
      </c>
      <c r="Q293" s="88">
        <f t="shared" si="254"/>
        <v>0</v>
      </c>
      <c r="R293" s="88">
        <f t="shared" si="255"/>
        <v>0</v>
      </c>
      <c r="S293" s="148">
        <f>'[7]реализация'!S56</f>
        <v>0</v>
      </c>
      <c r="T293" s="148">
        <f>'[7]реализация'!T56</f>
        <v>0</v>
      </c>
      <c r="U293" s="94">
        <f t="shared" si="256"/>
        <v>0</v>
      </c>
      <c r="V293" s="148">
        <f>'[7]реализация'!V56</f>
        <v>0</v>
      </c>
      <c r="W293" s="148">
        <f>'[7]реализация'!W56</f>
        <v>0</v>
      </c>
      <c r="X293" s="148">
        <f>'[7]реализация'!X56</f>
        <v>0</v>
      </c>
      <c r="Y293" s="148">
        <f>'[7]реализация'!Y56</f>
        <v>0</v>
      </c>
      <c r="Z293" s="148">
        <f>'[7]реализация'!Z56</f>
        <v>0</v>
      </c>
      <c r="AA293" s="154">
        <f>'[7]реализация'!AA56</f>
        <v>0</v>
      </c>
      <c r="AB293" s="95">
        <f t="shared" si="257"/>
        <v>0</v>
      </c>
      <c r="AC293" s="80">
        <f t="shared" si="232"/>
        <v>0</v>
      </c>
    </row>
    <row r="294" spans="1:29" ht="25.5">
      <c r="A294" s="118" t="s">
        <v>131</v>
      </c>
      <c r="B294" s="91">
        <f>'[7]реализация'!B57</f>
        <v>0</v>
      </c>
      <c r="C294" s="91">
        <f>'[7]реализация'!C57</f>
        <v>0</v>
      </c>
      <c r="D294" s="87">
        <f>'[7]реализация'!D57</f>
        <v>0</v>
      </c>
      <c r="E294" s="87">
        <f>'[7]реализация'!E57</f>
        <v>0</v>
      </c>
      <c r="F294" s="91">
        <f>'[7]реализация'!F57</f>
        <v>0</v>
      </c>
      <c r="G294" s="91">
        <f>'[7]реализация'!G57</f>
        <v>0</v>
      </c>
      <c r="H294" s="87">
        <f>IF(E294=0,0,F294/E294*100)</f>
        <v>0</v>
      </c>
      <c r="I294" s="92">
        <f>'[7]реализация'!I57</f>
        <v>0</v>
      </c>
      <c r="J294" s="88">
        <f t="shared" si="249"/>
        <v>0</v>
      </c>
      <c r="K294" s="84">
        <f t="shared" si="250"/>
        <v>0</v>
      </c>
      <c r="L294" s="91">
        <f>'[7]реализация'!L57</f>
        <v>0</v>
      </c>
      <c r="M294" s="87">
        <f t="shared" si="251"/>
        <v>0</v>
      </c>
      <c r="N294" s="87">
        <f t="shared" si="252"/>
        <v>0</v>
      </c>
      <c r="O294" s="89">
        <f t="shared" si="253"/>
        <v>0</v>
      </c>
      <c r="P294" s="155">
        <f>'[7]реализация'!P57</f>
        <v>0</v>
      </c>
      <c r="Q294" s="88">
        <f t="shared" si="254"/>
        <v>0</v>
      </c>
      <c r="R294" s="88">
        <f t="shared" si="255"/>
        <v>0</v>
      </c>
      <c r="S294" s="148">
        <f>'[7]реализация'!S57</f>
        <v>0</v>
      </c>
      <c r="T294" s="148">
        <f>'[7]реализация'!T57</f>
        <v>0</v>
      </c>
      <c r="U294" s="94">
        <f t="shared" si="256"/>
        <v>0</v>
      </c>
      <c r="V294" s="148">
        <f>'[7]реализация'!V57</f>
        <v>0</v>
      </c>
      <c r="W294" s="148">
        <f>'[7]реализация'!W57</f>
        <v>0</v>
      </c>
      <c r="X294" s="148">
        <f>'[7]реализация'!X57</f>
        <v>0</v>
      </c>
      <c r="Y294" s="148">
        <f>'[7]реализация'!Y57</f>
        <v>0</v>
      </c>
      <c r="Z294" s="148">
        <f>'[7]реализация'!Z57</f>
        <v>0</v>
      </c>
      <c r="AA294" s="154">
        <f>'[7]реализация'!AA57</f>
        <v>0</v>
      </c>
      <c r="AB294" s="95">
        <f t="shared" si="257"/>
        <v>0</v>
      </c>
      <c r="AC294" s="80">
        <f t="shared" si="232"/>
        <v>0</v>
      </c>
    </row>
    <row r="295" spans="1:29" ht="13.5" thickBot="1">
      <c r="A295" s="119" t="s">
        <v>132</v>
      </c>
      <c r="B295" s="120">
        <f>'[7]реализация'!B58</f>
        <v>0</v>
      </c>
      <c r="C295" s="120">
        <f>'[7]реализация'!C58</f>
        <v>0</v>
      </c>
      <c r="D295" s="121">
        <f>'[7]реализация'!D58</f>
        <v>0</v>
      </c>
      <c r="E295" s="121">
        <f>'[7]реализация'!E58</f>
        <v>0</v>
      </c>
      <c r="F295" s="120">
        <f>'[7]реализация'!F58</f>
        <v>0</v>
      </c>
      <c r="G295" s="120">
        <f>'[7]реализация'!G58</f>
        <v>0</v>
      </c>
      <c r="H295" s="121">
        <f>IF(E295=0,0,F295/E295*100)</f>
        <v>0</v>
      </c>
      <c r="I295" s="122">
        <f>'[7]реализация'!I58</f>
        <v>0</v>
      </c>
      <c r="J295" s="123">
        <f t="shared" si="249"/>
        <v>0</v>
      </c>
      <c r="K295" s="124">
        <f t="shared" si="250"/>
        <v>0</v>
      </c>
      <c r="L295" s="120">
        <f>'[7]реализация'!L58</f>
        <v>0</v>
      </c>
      <c r="M295" s="121">
        <f t="shared" si="251"/>
        <v>0</v>
      </c>
      <c r="N295" s="121">
        <f t="shared" si="252"/>
        <v>0</v>
      </c>
      <c r="O295" s="125">
        <f t="shared" si="253"/>
        <v>0</v>
      </c>
      <c r="P295" s="157">
        <f>'[7]реализация'!P58</f>
        <v>0</v>
      </c>
      <c r="Q295" s="123">
        <f t="shared" si="254"/>
        <v>0</v>
      </c>
      <c r="R295" s="123">
        <f t="shared" si="255"/>
        <v>0</v>
      </c>
      <c r="S295" s="158">
        <f>'[7]реализация'!S58</f>
        <v>0</v>
      </c>
      <c r="T295" s="158">
        <f>'[7]реализация'!T58</f>
        <v>0</v>
      </c>
      <c r="U295" s="126">
        <f t="shared" si="256"/>
        <v>0</v>
      </c>
      <c r="V295" s="158">
        <f>'[7]реализация'!V58</f>
        <v>0</v>
      </c>
      <c r="W295" s="158">
        <f>'[7]реализация'!W58</f>
        <v>0</v>
      </c>
      <c r="X295" s="158">
        <f>'[7]реализация'!X58</f>
        <v>0</v>
      </c>
      <c r="Y295" s="158">
        <f>'[7]реализация'!Y58</f>
        <v>0</v>
      </c>
      <c r="Z295" s="158">
        <f>'[7]реализация'!Z58</f>
        <v>0</v>
      </c>
      <c r="AA295" s="159">
        <f>'[7]реализация'!AA58</f>
        <v>0</v>
      </c>
      <c r="AB295" s="127">
        <f t="shared" si="257"/>
        <v>0</v>
      </c>
      <c r="AC295" s="128">
        <f t="shared" si="232"/>
        <v>0</v>
      </c>
    </row>
    <row r="296" spans="1:29" ht="11.25">
      <c r="A296" s="129"/>
      <c r="B296" s="130"/>
      <c r="C296" s="130"/>
      <c r="D296" s="130"/>
      <c r="E296" s="130"/>
      <c r="F296" s="130"/>
      <c r="G296" s="130"/>
      <c r="H296" s="130"/>
      <c r="I296" s="131"/>
      <c r="J296" s="131"/>
      <c r="K296" s="129"/>
      <c r="L296" s="130"/>
      <c r="M296" s="130"/>
      <c r="N296" s="130"/>
      <c r="O296" s="130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</row>
    <row r="297" spans="1:29" ht="12" thickBot="1">
      <c r="A297" s="133"/>
      <c r="B297" s="134"/>
      <c r="C297" s="134"/>
      <c r="D297" s="134"/>
      <c r="E297" s="134"/>
      <c r="F297" s="134"/>
      <c r="G297" s="134"/>
      <c r="H297" s="134"/>
      <c r="I297" s="132"/>
      <c r="J297" s="132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</row>
    <row r="298" spans="1:29" ht="11.25">
      <c r="A298" s="135" t="s">
        <v>133</v>
      </c>
      <c r="B298" s="136"/>
      <c r="C298" s="136"/>
      <c r="D298" s="136"/>
      <c r="E298" s="136"/>
      <c r="F298" s="136"/>
      <c r="G298" s="136"/>
      <c r="H298" s="137"/>
      <c r="I298" s="138"/>
      <c r="J298" s="138"/>
      <c r="K298" s="139"/>
      <c r="L298" s="136"/>
      <c r="M298" s="137"/>
      <c r="N298" s="137"/>
      <c r="O298" s="140"/>
      <c r="P298" s="141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42"/>
      <c r="AC298" s="143"/>
    </row>
    <row r="299" spans="1:29" ht="11.25">
      <c r="A299" s="81" t="s">
        <v>134</v>
      </c>
      <c r="B299" s="91">
        <f>'[2]реализация'!M299</f>
        <v>0</v>
      </c>
      <c r="C299" s="91">
        <f>'[2]реализация'!O299</f>
        <v>70999</v>
      </c>
      <c r="D299" s="87">
        <f>'[7]реализация'!D62</f>
        <v>38474.102999999996</v>
      </c>
      <c r="E299" s="87">
        <f>'[7]реализация'!E62</f>
        <v>79519.7904692</v>
      </c>
      <c r="F299" s="91">
        <f>E299</f>
        <v>79519.7904692</v>
      </c>
      <c r="G299" s="91">
        <f>C299</f>
        <v>70999</v>
      </c>
      <c r="H299" s="87">
        <f>IF(E299=0,0,F299/E299*100)</f>
        <v>100</v>
      </c>
      <c r="I299" s="92">
        <v>70755</v>
      </c>
      <c r="J299" s="88">
        <f>F299-G299+I299</f>
        <v>79275.7904692</v>
      </c>
      <c r="K299" s="84">
        <f>IF(E299=0,0,J299/E299*100)</f>
        <v>99.69315814521103</v>
      </c>
      <c r="L299" s="91">
        <f>'[7]реализация'!L62</f>
        <v>0</v>
      </c>
      <c r="M299" s="87">
        <f>B299+E299-F299-L299</f>
        <v>0</v>
      </c>
      <c r="N299" s="87">
        <f>M299-B299</f>
        <v>0</v>
      </c>
      <c r="O299" s="89">
        <f>C299-G299+I299</f>
        <v>70755</v>
      </c>
      <c r="P299" s="155">
        <f>'[7]реализация'!P62</f>
        <v>0</v>
      </c>
      <c r="Q299" s="88">
        <f>R299+U299+X299</f>
        <v>0</v>
      </c>
      <c r="R299" s="88">
        <f>SUM(S299:T299)</f>
        <v>0</v>
      </c>
      <c r="S299" s="148">
        <f>'[7]реализация'!S62</f>
        <v>0</v>
      </c>
      <c r="T299" s="148">
        <f>'[7]реализация'!T62</f>
        <v>0</v>
      </c>
      <c r="U299" s="94">
        <f>SUM(V299:W299)</f>
        <v>0</v>
      </c>
      <c r="V299" s="148">
        <f>'[7]реализация'!V62</f>
        <v>0</v>
      </c>
      <c r="W299" s="148">
        <f>'[7]реализация'!W62</f>
        <v>0</v>
      </c>
      <c r="X299" s="148">
        <f>'[7]реализация'!X62</f>
        <v>0</v>
      </c>
      <c r="Y299" s="148">
        <f>'[7]реализация'!Y62</f>
        <v>0</v>
      </c>
      <c r="Z299" s="148">
        <f>'[7]реализация'!Z62</f>
        <v>0</v>
      </c>
      <c r="AA299" s="154">
        <f>'[7]реализация'!AA62</f>
        <v>0</v>
      </c>
      <c r="AB299" s="95">
        <f>P299+Q299+Y299+Z299-AA299</f>
        <v>0</v>
      </c>
      <c r="AC299" s="80">
        <f>AB299-M299</f>
        <v>0</v>
      </c>
    </row>
    <row r="300" spans="1:29" ht="11.25">
      <c r="A300" s="81" t="s">
        <v>135</v>
      </c>
      <c r="B300" s="91">
        <f>'[7]реализация'!B63</f>
        <v>0</v>
      </c>
      <c r="C300" s="91">
        <f>'[7]реализация'!C63</f>
        <v>0</v>
      </c>
      <c r="D300" s="87">
        <f>'[7]реализация'!D63</f>
        <v>0</v>
      </c>
      <c r="E300" s="87">
        <f>'[7]реализация'!E63</f>
        <v>0</v>
      </c>
      <c r="F300" s="91">
        <f>'[7]реализация'!F63</f>
        <v>0</v>
      </c>
      <c r="G300" s="91">
        <f>'[7]реализация'!G63</f>
        <v>0</v>
      </c>
      <c r="H300" s="87">
        <f>IF(E300=0,0,F300/E300*100)</f>
        <v>0</v>
      </c>
      <c r="I300" s="92">
        <f>'[7]реализация'!I63</f>
        <v>0</v>
      </c>
      <c r="J300" s="88">
        <f>F300-G300+I300</f>
        <v>0</v>
      </c>
      <c r="K300" s="84">
        <f>IF(E300=0,0,J300/E300*100)</f>
        <v>0</v>
      </c>
      <c r="L300" s="91">
        <f>'[7]реализация'!L63</f>
        <v>0</v>
      </c>
      <c r="M300" s="87">
        <f>B300+E300-F300-L300</f>
        <v>0</v>
      </c>
      <c r="N300" s="87">
        <f>M300-B300</f>
        <v>0</v>
      </c>
      <c r="O300" s="89">
        <f>C300-G300+I300</f>
        <v>0</v>
      </c>
      <c r="P300" s="155">
        <f>'[7]реализация'!P63</f>
        <v>0</v>
      </c>
      <c r="Q300" s="88">
        <f>R300+U300+X300</f>
        <v>0</v>
      </c>
      <c r="R300" s="88">
        <f>SUM(S300:T300)</f>
        <v>0</v>
      </c>
      <c r="S300" s="148">
        <f>'[7]реализация'!S63</f>
        <v>0</v>
      </c>
      <c r="T300" s="148">
        <f>'[7]реализация'!T63</f>
        <v>0</v>
      </c>
      <c r="U300" s="94">
        <f>SUM(V300:W300)</f>
        <v>0</v>
      </c>
      <c r="V300" s="148">
        <f>'[7]реализация'!V63</f>
        <v>0</v>
      </c>
      <c r="W300" s="148">
        <f>'[7]реализация'!W63</f>
        <v>0</v>
      </c>
      <c r="X300" s="148">
        <f>'[7]реализация'!X63</f>
        <v>0</v>
      </c>
      <c r="Y300" s="148">
        <f>'[7]реализация'!Y63</f>
        <v>0</v>
      </c>
      <c r="Z300" s="148">
        <f>'[7]реализация'!Z63</f>
        <v>0</v>
      </c>
      <c r="AA300" s="154">
        <f>'[7]реализация'!AA63</f>
        <v>0</v>
      </c>
      <c r="AB300" s="95">
        <f>P300+Q300+Y300+Z300-AA300</f>
        <v>0</v>
      </c>
      <c r="AC300" s="80">
        <f>AB300-M300</f>
        <v>0</v>
      </c>
    </row>
    <row r="301" spans="1:29" ht="11.25">
      <c r="A301" s="81" t="s">
        <v>120</v>
      </c>
      <c r="B301" s="87">
        <f aca="true" t="shared" si="258" ref="B301:G301">SUM(B303:B313)</f>
        <v>0</v>
      </c>
      <c r="C301" s="87">
        <f t="shared" si="258"/>
        <v>0</v>
      </c>
      <c r="D301" s="87">
        <f t="shared" si="258"/>
        <v>0</v>
      </c>
      <c r="E301" s="87">
        <f t="shared" si="258"/>
        <v>0</v>
      </c>
      <c r="F301" s="87">
        <f t="shared" si="258"/>
        <v>0</v>
      </c>
      <c r="G301" s="87">
        <f t="shared" si="258"/>
        <v>0</v>
      </c>
      <c r="H301" s="87">
        <f>IF(E301=0,0,F301/E301*100)</f>
        <v>0</v>
      </c>
      <c r="I301" s="88">
        <f>SUM(I303:I313)</f>
        <v>0</v>
      </c>
      <c r="J301" s="88">
        <f>SUM(J303:J313)</f>
        <v>0</v>
      </c>
      <c r="K301" s="84">
        <f>IF(E301=0,0,J301/E301*100)</f>
        <v>0</v>
      </c>
      <c r="L301" s="87">
        <f>SUM(L303:L313)</f>
        <v>0</v>
      </c>
      <c r="M301" s="87">
        <f>SUM(M303:M313)</f>
        <v>0</v>
      </c>
      <c r="N301" s="87">
        <f>SUM(N303:N313)</f>
        <v>0</v>
      </c>
      <c r="O301" s="89">
        <f>SUM(O303:O313)</f>
        <v>0</v>
      </c>
      <c r="P301" s="90">
        <f aca="true" t="shared" si="259" ref="P301:AB301">SUM(P303:P313)</f>
        <v>0</v>
      </c>
      <c r="Q301" s="87">
        <f t="shared" si="259"/>
        <v>0</v>
      </c>
      <c r="R301" s="87">
        <f t="shared" si="259"/>
        <v>0</v>
      </c>
      <c r="S301" s="87">
        <f t="shared" si="259"/>
        <v>0</v>
      </c>
      <c r="T301" s="87">
        <f t="shared" si="259"/>
        <v>0</v>
      </c>
      <c r="U301" s="87">
        <f t="shared" si="259"/>
        <v>0</v>
      </c>
      <c r="V301" s="87">
        <f t="shared" si="259"/>
        <v>0</v>
      </c>
      <c r="W301" s="87">
        <f t="shared" si="259"/>
        <v>0</v>
      </c>
      <c r="X301" s="87">
        <f t="shared" si="259"/>
        <v>0</v>
      </c>
      <c r="Y301" s="87">
        <f t="shared" si="259"/>
        <v>0</v>
      </c>
      <c r="Z301" s="87">
        <f t="shared" si="259"/>
        <v>0</v>
      </c>
      <c r="AA301" s="87">
        <f t="shared" si="259"/>
        <v>0</v>
      </c>
      <c r="AB301" s="89">
        <f t="shared" si="259"/>
        <v>0</v>
      </c>
      <c r="AC301" s="80">
        <f aca="true" t="shared" si="260" ref="AC301:AC319">AB301-M301</f>
        <v>0</v>
      </c>
    </row>
    <row r="302" spans="1:29" ht="11.25">
      <c r="A302" s="144" t="s">
        <v>136</v>
      </c>
      <c r="B302" s="145"/>
      <c r="C302" s="145"/>
      <c r="D302" s="145"/>
      <c r="E302" s="145"/>
      <c r="F302" s="87"/>
      <c r="G302" s="87"/>
      <c r="H302" s="87"/>
      <c r="I302" s="88"/>
      <c r="J302" s="146"/>
      <c r="K302" s="84"/>
      <c r="L302" s="87"/>
      <c r="M302" s="87"/>
      <c r="N302" s="87"/>
      <c r="O302" s="89"/>
      <c r="P302" s="90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9"/>
      <c r="AC302" s="80">
        <f t="shared" si="260"/>
        <v>0</v>
      </c>
    </row>
    <row r="303" spans="1:29" ht="11.25">
      <c r="A303" s="144" t="s">
        <v>137</v>
      </c>
      <c r="B303" s="91">
        <f>'[7]реализация'!B66</f>
        <v>0</v>
      </c>
      <c r="C303" s="91">
        <f>'[7]реализация'!C66</f>
        <v>0</v>
      </c>
      <c r="D303" s="87">
        <f>'[7]реализация'!D66</f>
        <v>0</v>
      </c>
      <c r="E303" s="87">
        <f>'[7]реализация'!E66</f>
        <v>0</v>
      </c>
      <c r="F303" s="91">
        <f>'[7]реализация'!F66</f>
        <v>0</v>
      </c>
      <c r="G303" s="91">
        <f>'[7]реализация'!G66</f>
        <v>0</v>
      </c>
      <c r="H303" s="87">
        <f>IF(E303=0,0,F303/E303*100)</f>
        <v>0</v>
      </c>
      <c r="I303" s="91">
        <f>'[7]реализация'!I66</f>
        <v>0</v>
      </c>
      <c r="J303" s="88">
        <f>F303-G303+I303</f>
        <v>0</v>
      </c>
      <c r="K303" s="84">
        <f>IF(E303=0,0,J303/E303*100)</f>
        <v>0</v>
      </c>
      <c r="L303" s="91">
        <f>'[7]реализация'!L66</f>
        <v>0</v>
      </c>
      <c r="M303" s="87">
        <f>B303+E303-F303-L303</f>
        <v>0</v>
      </c>
      <c r="N303" s="87">
        <f>M303-B303</f>
        <v>0</v>
      </c>
      <c r="O303" s="89">
        <f>C303-G303+I303</f>
        <v>0</v>
      </c>
      <c r="P303" s="155">
        <f>'[7]реализация'!P66</f>
        <v>0</v>
      </c>
      <c r="Q303" s="88">
        <f>R303+U303+X303</f>
        <v>0</v>
      </c>
      <c r="R303" s="88">
        <f>SUM(S303:T303)</f>
        <v>0</v>
      </c>
      <c r="S303" s="148">
        <f>'[7]реализация'!S66</f>
        <v>0</v>
      </c>
      <c r="T303" s="148">
        <f>'[7]реализация'!T66</f>
        <v>0</v>
      </c>
      <c r="U303" s="94">
        <f>SUM(V303:W303)</f>
        <v>0</v>
      </c>
      <c r="V303" s="148">
        <f>'[7]реализация'!V66</f>
        <v>0</v>
      </c>
      <c r="W303" s="148">
        <f>'[7]реализация'!W66</f>
        <v>0</v>
      </c>
      <c r="X303" s="148">
        <f>'[7]реализация'!X66</f>
        <v>0</v>
      </c>
      <c r="Y303" s="148">
        <f>'[7]реализация'!Y66</f>
        <v>0</v>
      </c>
      <c r="Z303" s="148">
        <f>'[7]реализация'!Z66</f>
        <v>0</v>
      </c>
      <c r="AA303" s="154">
        <f>'[7]реализация'!AA66</f>
        <v>0</v>
      </c>
      <c r="AB303" s="95">
        <f>P303+Q303+Y303+Z303-AA303</f>
        <v>0</v>
      </c>
      <c r="AC303" s="80">
        <f t="shared" si="260"/>
        <v>0</v>
      </c>
    </row>
    <row r="304" spans="1:29" ht="11.25">
      <c r="A304" s="144" t="s">
        <v>125</v>
      </c>
      <c r="B304" s="91">
        <f>'[7]реализация'!B67</f>
        <v>0</v>
      </c>
      <c r="C304" s="91">
        <f>'[7]реализация'!C67</f>
        <v>0</v>
      </c>
      <c r="D304" s="87">
        <f>'[7]реализация'!D67</f>
        <v>0</v>
      </c>
      <c r="E304" s="87">
        <f>'[7]реализация'!E67</f>
        <v>0</v>
      </c>
      <c r="F304" s="91">
        <f>'[7]реализация'!F67</f>
        <v>0</v>
      </c>
      <c r="G304" s="91">
        <f>'[7]реализация'!G67</f>
        <v>0</v>
      </c>
      <c r="H304" s="87">
        <f aca="true" t="shared" si="261" ref="H304:H313">IF(E304=0,0,F304/E304*100)</f>
        <v>0</v>
      </c>
      <c r="I304" s="91">
        <f>'[7]реализация'!I67</f>
        <v>0</v>
      </c>
      <c r="J304" s="88">
        <f aca="true" t="shared" si="262" ref="J304:J313">F304-G304+I304</f>
        <v>0</v>
      </c>
      <c r="K304" s="84">
        <f aca="true" t="shared" si="263" ref="K304:K313">IF(E304=0,0,J304/E304*100)</f>
        <v>0</v>
      </c>
      <c r="L304" s="91">
        <f>'[7]реализация'!L67</f>
        <v>0</v>
      </c>
      <c r="M304" s="87">
        <f aca="true" t="shared" si="264" ref="M304:M313">B304+E304-F304-L304</f>
        <v>0</v>
      </c>
      <c r="N304" s="87">
        <f aca="true" t="shared" si="265" ref="N304:N313">M304-B304</f>
        <v>0</v>
      </c>
      <c r="O304" s="89">
        <f aca="true" t="shared" si="266" ref="O304:O313">C304-G304+I304</f>
        <v>0</v>
      </c>
      <c r="P304" s="155">
        <f>'[7]реализация'!P67</f>
        <v>0</v>
      </c>
      <c r="Q304" s="88">
        <f aca="true" t="shared" si="267" ref="Q304:Q310">R304+U304+X304</f>
        <v>0</v>
      </c>
      <c r="R304" s="88">
        <f aca="true" t="shared" si="268" ref="R304:R310">SUM(S304:T304)</f>
        <v>0</v>
      </c>
      <c r="S304" s="148">
        <f>'[7]реализация'!S67</f>
        <v>0</v>
      </c>
      <c r="T304" s="148">
        <f>'[7]реализация'!T67</f>
        <v>0</v>
      </c>
      <c r="U304" s="94">
        <f aca="true" t="shared" si="269" ref="U304:U310">SUM(V304:W304)</f>
        <v>0</v>
      </c>
      <c r="V304" s="148">
        <f>'[7]реализация'!V67</f>
        <v>0</v>
      </c>
      <c r="W304" s="148">
        <f>'[7]реализация'!W67</f>
        <v>0</v>
      </c>
      <c r="X304" s="148">
        <f>'[7]реализация'!X67</f>
        <v>0</v>
      </c>
      <c r="Y304" s="148">
        <f>'[7]реализация'!Y67</f>
        <v>0</v>
      </c>
      <c r="Z304" s="148">
        <f>'[7]реализация'!Z67</f>
        <v>0</v>
      </c>
      <c r="AA304" s="154">
        <f>'[7]реализация'!AA67</f>
        <v>0</v>
      </c>
      <c r="AB304" s="95">
        <f aca="true" t="shared" si="270" ref="AB304:AB310">P304+Q304+Y304+Z304-AA304</f>
        <v>0</v>
      </c>
      <c r="AC304" s="80">
        <f t="shared" si="260"/>
        <v>0</v>
      </c>
    </row>
    <row r="305" spans="1:29" ht="11.25">
      <c r="A305" s="144" t="s">
        <v>138</v>
      </c>
      <c r="B305" s="91">
        <f>'[7]реализация'!B68</f>
        <v>0</v>
      </c>
      <c r="C305" s="91">
        <f>'[7]реализация'!C68</f>
        <v>0</v>
      </c>
      <c r="D305" s="87">
        <f>'[7]реализация'!D68</f>
        <v>0</v>
      </c>
      <c r="E305" s="87">
        <f>'[7]реализация'!E68</f>
        <v>0</v>
      </c>
      <c r="F305" s="91">
        <f>'[7]реализация'!F68</f>
        <v>0</v>
      </c>
      <c r="G305" s="91">
        <f>'[7]реализация'!G68</f>
        <v>0</v>
      </c>
      <c r="H305" s="87">
        <f t="shared" si="261"/>
        <v>0</v>
      </c>
      <c r="I305" s="91">
        <f>'[7]реализация'!I68</f>
        <v>0</v>
      </c>
      <c r="J305" s="88">
        <f t="shared" si="262"/>
        <v>0</v>
      </c>
      <c r="K305" s="84">
        <f t="shared" si="263"/>
        <v>0</v>
      </c>
      <c r="L305" s="91">
        <f>'[7]реализация'!L68</f>
        <v>0</v>
      </c>
      <c r="M305" s="87">
        <f t="shared" si="264"/>
        <v>0</v>
      </c>
      <c r="N305" s="87">
        <f t="shared" si="265"/>
        <v>0</v>
      </c>
      <c r="O305" s="89">
        <f t="shared" si="266"/>
        <v>0</v>
      </c>
      <c r="P305" s="155">
        <f>'[7]реализация'!P68</f>
        <v>0</v>
      </c>
      <c r="Q305" s="88">
        <f t="shared" si="267"/>
        <v>0</v>
      </c>
      <c r="R305" s="88">
        <f t="shared" si="268"/>
        <v>0</v>
      </c>
      <c r="S305" s="148">
        <f>'[7]реализация'!S68</f>
        <v>0</v>
      </c>
      <c r="T305" s="148">
        <f>'[7]реализация'!T68</f>
        <v>0</v>
      </c>
      <c r="U305" s="94">
        <f t="shared" si="269"/>
        <v>0</v>
      </c>
      <c r="V305" s="148">
        <f>'[7]реализация'!V68</f>
        <v>0</v>
      </c>
      <c r="W305" s="148">
        <f>'[7]реализация'!W68</f>
        <v>0</v>
      </c>
      <c r="X305" s="148">
        <f>'[7]реализация'!X68</f>
        <v>0</v>
      </c>
      <c r="Y305" s="148">
        <f>'[7]реализация'!Y68</f>
        <v>0</v>
      </c>
      <c r="Z305" s="148">
        <f>'[7]реализация'!Z68</f>
        <v>0</v>
      </c>
      <c r="AA305" s="154">
        <f>'[7]реализация'!AA68</f>
        <v>0</v>
      </c>
      <c r="AB305" s="95">
        <f t="shared" si="270"/>
        <v>0</v>
      </c>
      <c r="AC305" s="80">
        <f t="shared" si="260"/>
        <v>0</v>
      </c>
    </row>
    <row r="306" spans="1:29" ht="11.25">
      <c r="A306" s="144" t="s">
        <v>139</v>
      </c>
      <c r="B306" s="91">
        <f>'[7]реализация'!B69</f>
        <v>0</v>
      </c>
      <c r="C306" s="91">
        <f>'[7]реализация'!C69</f>
        <v>0</v>
      </c>
      <c r="D306" s="87">
        <f>'[7]реализация'!D69</f>
        <v>0</v>
      </c>
      <c r="E306" s="87">
        <f>'[7]реализация'!E69</f>
        <v>0</v>
      </c>
      <c r="F306" s="91">
        <f>'[7]реализация'!F69</f>
        <v>0</v>
      </c>
      <c r="G306" s="91">
        <f>'[7]реализация'!G69</f>
        <v>0</v>
      </c>
      <c r="H306" s="87">
        <f t="shared" si="261"/>
        <v>0</v>
      </c>
      <c r="I306" s="91">
        <f>'[7]реализация'!I69</f>
        <v>0</v>
      </c>
      <c r="J306" s="88">
        <f t="shared" si="262"/>
        <v>0</v>
      </c>
      <c r="K306" s="84">
        <f t="shared" si="263"/>
        <v>0</v>
      </c>
      <c r="L306" s="91">
        <f>'[7]реализация'!L69</f>
        <v>0</v>
      </c>
      <c r="M306" s="87">
        <f t="shared" si="264"/>
        <v>0</v>
      </c>
      <c r="N306" s="87">
        <f t="shared" si="265"/>
        <v>0</v>
      </c>
      <c r="O306" s="89">
        <f t="shared" si="266"/>
        <v>0</v>
      </c>
      <c r="P306" s="155">
        <f>'[7]реализация'!P69</f>
        <v>0</v>
      </c>
      <c r="Q306" s="88">
        <f t="shared" si="267"/>
        <v>0</v>
      </c>
      <c r="R306" s="88">
        <f t="shared" si="268"/>
        <v>0</v>
      </c>
      <c r="S306" s="148">
        <f>'[7]реализация'!S69</f>
        <v>0</v>
      </c>
      <c r="T306" s="148">
        <f>'[7]реализация'!T69</f>
        <v>0</v>
      </c>
      <c r="U306" s="94">
        <f t="shared" si="269"/>
        <v>0</v>
      </c>
      <c r="V306" s="148">
        <f>'[7]реализация'!V69</f>
        <v>0</v>
      </c>
      <c r="W306" s="148">
        <f>'[7]реализация'!W69</f>
        <v>0</v>
      </c>
      <c r="X306" s="148">
        <f>'[7]реализация'!X69</f>
        <v>0</v>
      </c>
      <c r="Y306" s="148">
        <f>'[7]реализация'!Y69</f>
        <v>0</v>
      </c>
      <c r="Z306" s="148">
        <f>'[7]реализация'!Z69</f>
        <v>0</v>
      </c>
      <c r="AA306" s="154">
        <f>'[7]реализация'!AA69</f>
        <v>0</v>
      </c>
      <c r="AB306" s="95">
        <f t="shared" si="270"/>
        <v>0</v>
      </c>
      <c r="AC306" s="80">
        <f t="shared" si="260"/>
        <v>0</v>
      </c>
    </row>
    <row r="307" spans="1:29" ht="11.25">
      <c r="A307" s="144" t="s">
        <v>140</v>
      </c>
      <c r="B307" s="91">
        <f>'[7]реализация'!B70</f>
        <v>0</v>
      </c>
      <c r="C307" s="91">
        <f>'[7]реализация'!C70</f>
        <v>0</v>
      </c>
      <c r="D307" s="87">
        <f>'[7]реализация'!D70</f>
        <v>0</v>
      </c>
      <c r="E307" s="87">
        <f>'[7]реализация'!E70</f>
        <v>0</v>
      </c>
      <c r="F307" s="91">
        <f>'[7]реализация'!F70</f>
        <v>0</v>
      </c>
      <c r="G307" s="91">
        <f>'[7]реализация'!G70</f>
        <v>0</v>
      </c>
      <c r="H307" s="87">
        <f t="shared" si="261"/>
        <v>0</v>
      </c>
      <c r="I307" s="91">
        <f>'[7]реализация'!I70</f>
        <v>0</v>
      </c>
      <c r="J307" s="88">
        <f t="shared" si="262"/>
        <v>0</v>
      </c>
      <c r="K307" s="84">
        <f t="shared" si="263"/>
        <v>0</v>
      </c>
      <c r="L307" s="91">
        <f>'[7]реализация'!L70</f>
        <v>0</v>
      </c>
      <c r="M307" s="87">
        <f t="shared" si="264"/>
        <v>0</v>
      </c>
      <c r="N307" s="87">
        <f t="shared" si="265"/>
        <v>0</v>
      </c>
      <c r="O307" s="89">
        <f t="shared" si="266"/>
        <v>0</v>
      </c>
      <c r="P307" s="155">
        <f>'[7]реализация'!P70</f>
        <v>0</v>
      </c>
      <c r="Q307" s="88">
        <f t="shared" si="267"/>
        <v>0</v>
      </c>
      <c r="R307" s="88">
        <f t="shared" si="268"/>
        <v>0</v>
      </c>
      <c r="S307" s="148">
        <f>'[7]реализация'!S70</f>
        <v>0</v>
      </c>
      <c r="T307" s="148">
        <f>'[7]реализация'!T70</f>
        <v>0</v>
      </c>
      <c r="U307" s="94">
        <f t="shared" si="269"/>
        <v>0</v>
      </c>
      <c r="V307" s="148">
        <f>'[7]реализация'!V70</f>
        <v>0</v>
      </c>
      <c r="W307" s="148">
        <f>'[7]реализация'!W70</f>
        <v>0</v>
      </c>
      <c r="X307" s="148">
        <f>'[7]реализация'!X70</f>
        <v>0</v>
      </c>
      <c r="Y307" s="148">
        <f>'[7]реализация'!Y70</f>
        <v>0</v>
      </c>
      <c r="Z307" s="148">
        <f>'[7]реализация'!Z70</f>
        <v>0</v>
      </c>
      <c r="AA307" s="154">
        <f>'[7]реализация'!AA70</f>
        <v>0</v>
      </c>
      <c r="AB307" s="95">
        <f t="shared" si="270"/>
        <v>0</v>
      </c>
      <c r="AC307" s="80">
        <f t="shared" si="260"/>
        <v>0</v>
      </c>
    </row>
    <row r="308" spans="1:29" ht="11.25">
      <c r="A308" s="144" t="s">
        <v>141</v>
      </c>
      <c r="B308" s="91">
        <f>'[7]реализация'!B71</f>
        <v>0</v>
      </c>
      <c r="C308" s="91">
        <f>'[7]реализация'!C71</f>
        <v>0</v>
      </c>
      <c r="D308" s="87">
        <f>'[7]реализация'!D71</f>
        <v>0</v>
      </c>
      <c r="E308" s="87">
        <f>'[7]реализация'!E71</f>
        <v>0</v>
      </c>
      <c r="F308" s="91">
        <f>'[7]реализация'!F71</f>
        <v>0</v>
      </c>
      <c r="G308" s="91">
        <f>'[7]реализация'!G71</f>
        <v>0</v>
      </c>
      <c r="H308" s="87">
        <f t="shared" si="261"/>
        <v>0</v>
      </c>
      <c r="I308" s="91">
        <f>'[7]реализация'!I71</f>
        <v>0</v>
      </c>
      <c r="J308" s="88">
        <f t="shared" si="262"/>
        <v>0</v>
      </c>
      <c r="K308" s="84">
        <f t="shared" si="263"/>
        <v>0</v>
      </c>
      <c r="L308" s="91">
        <f>'[7]реализация'!L71</f>
        <v>0</v>
      </c>
      <c r="M308" s="87">
        <f t="shared" si="264"/>
        <v>0</v>
      </c>
      <c r="N308" s="87">
        <f t="shared" si="265"/>
        <v>0</v>
      </c>
      <c r="O308" s="89">
        <f t="shared" si="266"/>
        <v>0</v>
      </c>
      <c r="P308" s="155">
        <f>'[7]реализация'!P71</f>
        <v>0</v>
      </c>
      <c r="Q308" s="88">
        <f t="shared" si="267"/>
        <v>0</v>
      </c>
      <c r="R308" s="88">
        <f t="shared" si="268"/>
        <v>0</v>
      </c>
      <c r="S308" s="148">
        <f>'[7]реализация'!S71</f>
        <v>0</v>
      </c>
      <c r="T308" s="148">
        <f>'[7]реализация'!T71</f>
        <v>0</v>
      </c>
      <c r="U308" s="94">
        <f t="shared" si="269"/>
        <v>0</v>
      </c>
      <c r="V308" s="148">
        <f>'[7]реализация'!V71</f>
        <v>0</v>
      </c>
      <c r="W308" s="148">
        <f>'[7]реализация'!W71</f>
        <v>0</v>
      </c>
      <c r="X308" s="148">
        <f>'[7]реализация'!X71</f>
        <v>0</v>
      </c>
      <c r="Y308" s="148">
        <f>'[7]реализация'!Y71</f>
        <v>0</v>
      </c>
      <c r="Z308" s="148">
        <f>'[7]реализация'!Z71</f>
        <v>0</v>
      </c>
      <c r="AA308" s="154">
        <f>'[7]реализация'!AA71</f>
        <v>0</v>
      </c>
      <c r="AB308" s="95">
        <f t="shared" si="270"/>
        <v>0</v>
      </c>
      <c r="AC308" s="80">
        <f t="shared" si="260"/>
        <v>0</v>
      </c>
    </row>
    <row r="309" spans="1:29" ht="11.25">
      <c r="A309" s="144" t="s">
        <v>142</v>
      </c>
      <c r="B309" s="91">
        <f>'[7]реализация'!B72</f>
        <v>0</v>
      </c>
      <c r="C309" s="91">
        <f>'[7]реализация'!C72</f>
        <v>0</v>
      </c>
      <c r="D309" s="87">
        <f>'[7]реализация'!D72</f>
        <v>0</v>
      </c>
      <c r="E309" s="87">
        <f>'[7]реализация'!E72</f>
        <v>0</v>
      </c>
      <c r="F309" s="91">
        <f>'[7]реализация'!F72</f>
        <v>0</v>
      </c>
      <c r="G309" s="91">
        <f>'[7]реализация'!G72</f>
        <v>0</v>
      </c>
      <c r="H309" s="87">
        <f t="shared" si="261"/>
        <v>0</v>
      </c>
      <c r="I309" s="91">
        <f>'[7]реализация'!I72</f>
        <v>0</v>
      </c>
      <c r="J309" s="88">
        <f t="shared" si="262"/>
        <v>0</v>
      </c>
      <c r="K309" s="84">
        <f t="shared" si="263"/>
        <v>0</v>
      </c>
      <c r="L309" s="91">
        <f>'[7]реализация'!L72</f>
        <v>0</v>
      </c>
      <c r="M309" s="87">
        <f t="shared" si="264"/>
        <v>0</v>
      </c>
      <c r="N309" s="87">
        <f t="shared" si="265"/>
        <v>0</v>
      </c>
      <c r="O309" s="89">
        <f t="shared" si="266"/>
        <v>0</v>
      </c>
      <c r="P309" s="155">
        <f>'[7]реализация'!P72</f>
        <v>0</v>
      </c>
      <c r="Q309" s="88">
        <f t="shared" si="267"/>
        <v>0</v>
      </c>
      <c r="R309" s="88">
        <f t="shared" si="268"/>
        <v>0</v>
      </c>
      <c r="S309" s="148">
        <f>'[7]реализация'!S72</f>
        <v>0</v>
      </c>
      <c r="T309" s="148">
        <f>'[7]реализация'!T72</f>
        <v>0</v>
      </c>
      <c r="U309" s="94">
        <f t="shared" si="269"/>
        <v>0</v>
      </c>
      <c r="V309" s="148">
        <f>'[7]реализация'!V72</f>
        <v>0</v>
      </c>
      <c r="W309" s="148">
        <f>'[7]реализация'!W72</f>
        <v>0</v>
      </c>
      <c r="X309" s="148">
        <f>'[7]реализация'!X72</f>
        <v>0</v>
      </c>
      <c r="Y309" s="148">
        <f>'[7]реализация'!Y72</f>
        <v>0</v>
      </c>
      <c r="Z309" s="148">
        <f>'[7]реализация'!Z72</f>
        <v>0</v>
      </c>
      <c r="AA309" s="154">
        <f>'[7]реализация'!AA72</f>
        <v>0</v>
      </c>
      <c r="AB309" s="95">
        <f t="shared" si="270"/>
        <v>0</v>
      </c>
      <c r="AC309" s="80">
        <f t="shared" si="260"/>
        <v>0</v>
      </c>
    </row>
    <row r="310" spans="1:29" ht="11.25">
      <c r="A310" s="144" t="s">
        <v>143</v>
      </c>
      <c r="B310" s="91">
        <f>'[7]реализация'!B73</f>
        <v>0</v>
      </c>
      <c r="C310" s="91">
        <f>'[7]реализация'!C73</f>
        <v>0</v>
      </c>
      <c r="D310" s="87">
        <f>'[7]реализация'!D73</f>
        <v>0</v>
      </c>
      <c r="E310" s="87">
        <f>'[7]реализация'!E73</f>
        <v>0</v>
      </c>
      <c r="F310" s="91">
        <f>'[7]реализация'!F73</f>
        <v>0</v>
      </c>
      <c r="G310" s="91">
        <f>'[7]реализация'!G73</f>
        <v>0</v>
      </c>
      <c r="H310" s="87">
        <f t="shared" si="261"/>
        <v>0</v>
      </c>
      <c r="I310" s="91">
        <f>'[7]реализация'!I73</f>
        <v>0</v>
      </c>
      <c r="J310" s="88">
        <f t="shared" si="262"/>
        <v>0</v>
      </c>
      <c r="K310" s="84">
        <f t="shared" si="263"/>
        <v>0</v>
      </c>
      <c r="L310" s="91">
        <f>'[7]реализация'!L73</f>
        <v>0</v>
      </c>
      <c r="M310" s="87">
        <f t="shared" si="264"/>
        <v>0</v>
      </c>
      <c r="N310" s="87">
        <f t="shared" si="265"/>
        <v>0</v>
      </c>
      <c r="O310" s="89">
        <f t="shared" si="266"/>
        <v>0</v>
      </c>
      <c r="P310" s="155">
        <f>'[7]реализация'!P73</f>
        <v>0</v>
      </c>
      <c r="Q310" s="88">
        <f t="shared" si="267"/>
        <v>0</v>
      </c>
      <c r="R310" s="88">
        <f t="shared" si="268"/>
        <v>0</v>
      </c>
      <c r="S310" s="148">
        <f>'[7]реализация'!S73</f>
        <v>0</v>
      </c>
      <c r="T310" s="148">
        <f>'[7]реализация'!T73</f>
        <v>0</v>
      </c>
      <c r="U310" s="94">
        <f t="shared" si="269"/>
        <v>0</v>
      </c>
      <c r="V310" s="148">
        <f>'[7]реализация'!V73</f>
        <v>0</v>
      </c>
      <c r="W310" s="148">
        <f>'[7]реализация'!W73</f>
        <v>0</v>
      </c>
      <c r="X310" s="148">
        <f>'[7]реализация'!X73</f>
        <v>0</v>
      </c>
      <c r="Y310" s="148">
        <f>'[7]реализация'!Y73</f>
        <v>0</v>
      </c>
      <c r="Z310" s="148">
        <f>'[7]реализация'!Z73</f>
        <v>0</v>
      </c>
      <c r="AA310" s="154">
        <f>'[7]реализация'!AA73</f>
        <v>0</v>
      </c>
      <c r="AB310" s="95">
        <f t="shared" si="270"/>
        <v>0</v>
      </c>
      <c r="AC310" s="80">
        <f t="shared" si="260"/>
        <v>0</v>
      </c>
    </row>
    <row r="311" spans="1:29" ht="11.25">
      <c r="A311" s="144" t="s">
        <v>126</v>
      </c>
      <c r="B311" s="91">
        <f>'[7]реализация'!B74</f>
        <v>0</v>
      </c>
      <c r="C311" s="91">
        <f>'[7]реализация'!C74</f>
        <v>0</v>
      </c>
      <c r="D311" s="87">
        <f>'[7]реализация'!D74</f>
        <v>0</v>
      </c>
      <c r="E311" s="87">
        <f>'[7]реализация'!E74</f>
        <v>0</v>
      </c>
      <c r="F311" s="91">
        <f>'[7]реализация'!F74</f>
        <v>0</v>
      </c>
      <c r="G311" s="91">
        <f>'[7]реализация'!G74</f>
        <v>0</v>
      </c>
      <c r="H311" s="87">
        <f t="shared" si="261"/>
        <v>0</v>
      </c>
      <c r="I311" s="91">
        <f>'[7]реализация'!I74</f>
        <v>0</v>
      </c>
      <c r="J311" s="88">
        <f t="shared" si="262"/>
        <v>0</v>
      </c>
      <c r="K311" s="84">
        <f t="shared" si="263"/>
        <v>0</v>
      </c>
      <c r="L311" s="91">
        <f>'[7]реализация'!L74</f>
        <v>0</v>
      </c>
      <c r="M311" s="87">
        <f t="shared" si="264"/>
        <v>0</v>
      </c>
      <c r="N311" s="87">
        <f t="shared" si="265"/>
        <v>0</v>
      </c>
      <c r="O311" s="89">
        <f t="shared" si="266"/>
        <v>0</v>
      </c>
      <c r="P311" s="155">
        <f>'[7]реализация'!P74</f>
        <v>0</v>
      </c>
      <c r="Q311" s="88">
        <f>R311+U311+X311</f>
        <v>0</v>
      </c>
      <c r="R311" s="88">
        <f>SUM(S311:T311)</f>
        <v>0</v>
      </c>
      <c r="S311" s="148">
        <f>'[7]реализация'!S74</f>
        <v>0</v>
      </c>
      <c r="T311" s="148">
        <f>'[7]реализация'!T74</f>
        <v>0</v>
      </c>
      <c r="U311" s="94">
        <f>SUM(V311:W311)</f>
        <v>0</v>
      </c>
      <c r="V311" s="148">
        <f>'[7]реализация'!V74</f>
        <v>0</v>
      </c>
      <c r="W311" s="148">
        <f>'[7]реализация'!W74</f>
        <v>0</v>
      </c>
      <c r="X311" s="148">
        <f>'[7]реализация'!X74</f>
        <v>0</v>
      </c>
      <c r="Y311" s="148">
        <f>'[7]реализация'!Y74</f>
        <v>0</v>
      </c>
      <c r="Z311" s="148">
        <f>'[7]реализация'!Z74</f>
        <v>0</v>
      </c>
      <c r="AA311" s="154">
        <f>'[7]реализация'!AA74</f>
        <v>0</v>
      </c>
      <c r="AB311" s="95">
        <f>P311+Q311+Y311+Z311-AA311</f>
        <v>0</v>
      </c>
      <c r="AC311" s="80">
        <f t="shared" si="260"/>
        <v>0</v>
      </c>
    </row>
    <row r="312" spans="1:29" ht="11.25">
      <c r="A312" s="144" t="s">
        <v>144</v>
      </c>
      <c r="B312" s="91">
        <f>'[7]реализация'!B75</f>
        <v>0</v>
      </c>
      <c r="C312" s="91">
        <f>'[7]реализация'!C75</f>
        <v>0</v>
      </c>
      <c r="D312" s="87">
        <f>'[7]реализация'!D75</f>
        <v>0</v>
      </c>
      <c r="E312" s="87">
        <f>'[7]реализация'!E75</f>
        <v>0</v>
      </c>
      <c r="F312" s="91">
        <f>'[7]реализация'!F75</f>
        <v>0</v>
      </c>
      <c r="G312" s="91">
        <f>'[7]реализация'!G75</f>
        <v>0</v>
      </c>
      <c r="H312" s="87">
        <f t="shared" si="261"/>
        <v>0</v>
      </c>
      <c r="I312" s="91">
        <f>'[7]реализация'!I75</f>
        <v>0</v>
      </c>
      <c r="J312" s="88">
        <f t="shared" si="262"/>
        <v>0</v>
      </c>
      <c r="K312" s="84">
        <f t="shared" si="263"/>
        <v>0</v>
      </c>
      <c r="L312" s="91">
        <f>'[7]реализация'!L75</f>
        <v>0</v>
      </c>
      <c r="M312" s="87">
        <f t="shared" si="264"/>
        <v>0</v>
      </c>
      <c r="N312" s="87">
        <f t="shared" si="265"/>
        <v>0</v>
      </c>
      <c r="O312" s="89">
        <f t="shared" si="266"/>
        <v>0</v>
      </c>
      <c r="P312" s="155">
        <f>'[7]реализация'!P75</f>
        <v>0</v>
      </c>
      <c r="Q312" s="88">
        <f>R312+U312+X312</f>
        <v>0</v>
      </c>
      <c r="R312" s="88">
        <f>SUM(S312:T312)</f>
        <v>0</v>
      </c>
      <c r="S312" s="148">
        <f>'[7]реализация'!S75</f>
        <v>0</v>
      </c>
      <c r="T312" s="148">
        <f>'[7]реализация'!T75</f>
        <v>0</v>
      </c>
      <c r="U312" s="94">
        <f>SUM(V312:W312)</f>
        <v>0</v>
      </c>
      <c r="V312" s="148">
        <f>'[7]реализация'!V75</f>
        <v>0</v>
      </c>
      <c r="W312" s="148">
        <f>'[7]реализация'!W75</f>
        <v>0</v>
      </c>
      <c r="X312" s="148">
        <f>'[7]реализация'!X75</f>
        <v>0</v>
      </c>
      <c r="Y312" s="148">
        <f>'[7]реализация'!Y75</f>
        <v>0</v>
      </c>
      <c r="Z312" s="148">
        <f>'[7]реализация'!Z75</f>
        <v>0</v>
      </c>
      <c r="AA312" s="154">
        <f>'[7]реализация'!AA75</f>
        <v>0</v>
      </c>
      <c r="AB312" s="95">
        <f>P312+Q312+Y312+Z312-AA312</f>
        <v>0</v>
      </c>
      <c r="AC312" s="80">
        <f t="shared" si="260"/>
        <v>0</v>
      </c>
    </row>
    <row r="313" spans="1:29" ht="11.25">
      <c r="A313" s="144"/>
      <c r="B313" s="91">
        <f>'[7]реализация'!B76</f>
        <v>0</v>
      </c>
      <c r="C313" s="91">
        <f>'[7]реализация'!C76</f>
        <v>0</v>
      </c>
      <c r="D313" s="87">
        <f>'[7]реализация'!D76</f>
        <v>0</v>
      </c>
      <c r="E313" s="87">
        <f>'[7]реализация'!E76</f>
        <v>0</v>
      </c>
      <c r="F313" s="91">
        <f>'[7]реализация'!F76</f>
        <v>0</v>
      </c>
      <c r="G313" s="91">
        <f>'[7]реализация'!G76</f>
        <v>0</v>
      </c>
      <c r="H313" s="87">
        <f t="shared" si="261"/>
        <v>0</v>
      </c>
      <c r="I313" s="91">
        <f>'[7]реализация'!I76</f>
        <v>0</v>
      </c>
      <c r="J313" s="88">
        <f t="shared" si="262"/>
        <v>0</v>
      </c>
      <c r="K313" s="84">
        <f t="shared" si="263"/>
        <v>0</v>
      </c>
      <c r="L313" s="91">
        <f>'[7]реализация'!L76</f>
        <v>0</v>
      </c>
      <c r="M313" s="87">
        <f t="shared" si="264"/>
        <v>0</v>
      </c>
      <c r="N313" s="87">
        <f t="shared" si="265"/>
        <v>0</v>
      </c>
      <c r="O313" s="89">
        <f t="shared" si="266"/>
        <v>0</v>
      </c>
      <c r="P313" s="155">
        <f>'[7]реализация'!P76</f>
        <v>0</v>
      </c>
      <c r="Q313" s="88">
        <f>R313+U313+X313</f>
        <v>0</v>
      </c>
      <c r="R313" s="88">
        <f>SUM(S313:T313)</f>
        <v>0</v>
      </c>
      <c r="S313" s="148">
        <f>'[7]реализация'!S76</f>
        <v>0</v>
      </c>
      <c r="T313" s="148">
        <f>'[7]реализация'!T76</f>
        <v>0</v>
      </c>
      <c r="U313" s="94">
        <f>SUM(V313:W313)</f>
        <v>0</v>
      </c>
      <c r="V313" s="148">
        <f>'[7]реализация'!V76</f>
        <v>0</v>
      </c>
      <c r="W313" s="148">
        <f>'[7]реализация'!W76</f>
        <v>0</v>
      </c>
      <c r="X313" s="148">
        <f>'[7]реализация'!X76</f>
        <v>0</v>
      </c>
      <c r="Y313" s="148">
        <f>'[7]реализация'!Y76</f>
        <v>0</v>
      </c>
      <c r="Z313" s="148">
        <f>'[7]реализация'!Z76</f>
        <v>0</v>
      </c>
      <c r="AA313" s="154">
        <f>'[7]реализация'!AA76</f>
        <v>0</v>
      </c>
      <c r="AB313" s="95">
        <f>P313+Q313+Y313+Z313-AA313</f>
        <v>0</v>
      </c>
      <c r="AC313" s="80">
        <f t="shared" si="260"/>
        <v>0</v>
      </c>
    </row>
    <row r="314" spans="1:29" ht="11.25">
      <c r="A314" s="144" t="s">
        <v>145</v>
      </c>
      <c r="B314" s="87">
        <f>B316</f>
        <v>0</v>
      </c>
      <c r="C314" s="87">
        <f>C316</f>
        <v>0</v>
      </c>
      <c r="D314" s="87">
        <f aca="true" t="shared" si="271" ref="D314:AB314">D316</f>
        <v>0</v>
      </c>
      <c r="E314" s="87">
        <f t="shared" si="271"/>
        <v>0</v>
      </c>
      <c r="F314" s="87">
        <f t="shared" si="271"/>
        <v>0</v>
      </c>
      <c r="G314" s="87">
        <f t="shared" si="271"/>
        <v>0</v>
      </c>
      <c r="H314" s="87">
        <f t="shared" si="271"/>
        <v>0</v>
      </c>
      <c r="I314" s="88">
        <f t="shared" si="271"/>
        <v>0</v>
      </c>
      <c r="J314" s="88">
        <f t="shared" si="271"/>
        <v>0</v>
      </c>
      <c r="K314" s="87">
        <f t="shared" si="271"/>
        <v>0</v>
      </c>
      <c r="L314" s="87">
        <f t="shared" si="271"/>
        <v>0</v>
      </c>
      <c r="M314" s="87">
        <f t="shared" si="271"/>
        <v>0</v>
      </c>
      <c r="N314" s="87">
        <f t="shared" si="271"/>
        <v>0</v>
      </c>
      <c r="O314" s="89">
        <f t="shared" si="271"/>
        <v>0</v>
      </c>
      <c r="P314" s="90">
        <f t="shared" si="271"/>
        <v>0</v>
      </c>
      <c r="Q314" s="87">
        <f t="shared" si="271"/>
        <v>0</v>
      </c>
      <c r="R314" s="87">
        <f t="shared" si="271"/>
        <v>0</v>
      </c>
      <c r="S314" s="87">
        <f t="shared" si="271"/>
        <v>0</v>
      </c>
      <c r="T314" s="87">
        <f t="shared" si="271"/>
        <v>0</v>
      </c>
      <c r="U314" s="87">
        <f t="shared" si="271"/>
        <v>0</v>
      </c>
      <c r="V314" s="87">
        <f t="shared" si="271"/>
        <v>0</v>
      </c>
      <c r="W314" s="87">
        <f t="shared" si="271"/>
        <v>0</v>
      </c>
      <c r="X314" s="87">
        <f t="shared" si="271"/>
        <v>0</v>
      </c>
      <c r="Y314" s="87">
        <f t="shared" si="271"/>
        <v>0</v>
      </c>
      <c r="Z314" s="87">
        <f t="shared" si="271"/>
        <v>0</v>
      </c>
      <c r="AA314" s="87">
        <f t="shared" si="271"/>
        <v>0</v>
      </c>
      <c r="AB314" s="89">
        <f t="shared" si="271"/>
        <v>0</v>
      </c>
      <c r="AC314" s="80">
        <f t="shared" si="260"/>
        <v>0</v>
      </c>
    </row>
    <row r="315" spans="1:29" ht="11.25">
      <c r="A315" s="144" t="s">
        <v>136</v>
      </c>
      <c r="B315" s="145"/>
      <c r="C315" s="145"/>
      <c r="D315" s="145"/>
      <c r="E315" s="145"/>
      <c r="F315" s="87"/>
      <c r="G315" s="87"/>
      <c r="H315" s="87"/>
      <c r="I315" s="146"/>
      <c r="J315" s="88"/>
      <c r="K315" s="84"/>
      <c r="L315" s="87"/>
      <c r="M315" s="87"/>
      <c r="N315" s="87"/>
      <c r="O315" s="89"/>
      <c r="P315" s="90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9"/>
      <c r="AC315" s="80">
        <f t="shared" si="260"/>
        <v>0</v>
      </c>
    </row>
    <row r="316" spans="1:29" ht="11.25">
      <c r="A316" s="144" t="s">
        <v>124</v>
      </c>
      <c r="B316" s="91">
        <f>'[7]реализация'!B79</f>
        <v>0</v>
      </c>
      <c r="C316" s="91">
        <f>'[7]реализация'!C79</f>
        <v>0</v>
      </c>
      <c r="D316" s="84">
        <f>'[7]реализация'!D79</f>
        <v>0</v>
      </c>
      <c r="E316" s="84">
        <f>'[7]реализация'!E79</f>
        <v>0</v>
      </c>
      <c r="F316" s="147">
        <f>'[7]реализация'!F79</f>
        <v>0</v>
      </c>
      <c r="G316" s="147">
        <f>'[7]реализация'!G79</f>
        <v>0</v>
      </c>
      <c r="H316" s="87">
        <f>IF(E316=0,0,F316/E316*100)</f>
        <v>0</v>
      </c>
      <c r="I316" s="148">
        <f>'[7]реализация'!I79</f>
        <v>0</v>
      </c>
      <c r="J316" s="88">
        <f>F316-G316+I316</f>
        <v>0</v>
      </c>
      <c r="K316" s="84">
        <f>IF(E316=0,0,J316/E316*100)</f>
        <v>0</v>
      </c>
      <c r="L316" s="147">
        <f>'[7]реализация'!L79</f>
        <v>0</v>
      </c>
      <c r="M316" s="87">
        <f>B316+E316-F316-L316</f>
        <v>0</v>
      </c>
      <c r="N316" s="87">
        <f>M316-B316</f>
        <v>0</v>
      </c>
      <c r="O316" s="89">
        <f>C316-G316+I316</f>
        <v>0</v>
      </c>
      <c r="P316" s="160">
        <f>'[7]реализация'!P79</f>
        <v>0</v>
      </c>
      <c r="Q316" s="88">
        <f>R316+U316+X316</f>
        <v>0</v>
      </c>
      <c r="R316" s="88">
        <f>SUM(S316:T316)</f>
        <v>0</v>
      </c>
      <c r="S316" s="148">
        <f>'[7]реализация'!S79</f>
        <v>0</v>
      </c>
      <c r="T316" s="148">
        <f>'[7]реализация'!T79</f>
        <v>0</v>
      </c>
      <c r="U316" s="94">
        <f>SUM(V316:W316)</f>
        <v>0</v>
      </c>
      <c r="V316" s="148">
        <f>'[7]реализация'!V79</f>
        <v>0</v>
      </c>
      <c r="W316" s="148">
        <f>'[7]реализация'!W79</f>
        <v>0</v>
      </c>
      <c r="X316" s="148">
        <f>'[7]реализация'!X79</f>
        <v>0</v>
      </c>
      <c r="Y316" s="148">
        <f>'[7]реализация'!Y79</f>
        <v>0</v>
      </c>
      <c r="Z316" s="148">
        <f>'[7]реализация'!Z79</f>
        <v>0</v>
      </c>
      <c r="AA316" s="154">
        <f>'[7]реализация'!AA79</f>
        <v>0</v>
      </c>
      <c r="AB316" s="95">
        <f>P316+Q316+Y316+Z316-AA316</f>
        <v>0</v>
      </c>
      <c r="AC316" s="80">
        <f t="shared" si="260"/>
        <v>0</v>
      </c>
    </row>
    <row r="317" spans="1:29" ht="11.25">
      <c r="A317" s="144"/>
      <c r="B317" s="84"/>
      <c r="C317" s="84"/>
      <c r="D317" s="84"/>
      <c r="E317" s="84"/>
      <c r="F317" s="84"/>
      <c r="G317" s="84"/>
      <c r="H317" s="84"/>
      <c r="I317" s="94"/>
      <c r="J317" s="94"/>
      <c r="K317" s="84"/>
      <c r="L317" s="84"/>
      <c r="M317" s="84"/>
      <c r="N317" s="84"/>
      <c r="O317" s="149"/>
      <c r="P317" s="150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149"/>
      <c r="AC317" s="80">
        <f t="shared" si="260"/>
        <v>0</v>
      </c>
    </row>
    <row r="318" spans="1:29" ht="11.25">
      <c r="A318" s="144"/>
      <c r="B318" s="84"/>
      <c r="C318" s="84"/>
      <c r="D318" s="84"/>
      <c r="E318" s="84"/>
      <c r="F318" s="84"/>
      <c r="G318" s="84"/>
      <c r="H318" s="87"/>
      <c r="I318" s="94"/>
      <c r="J318" s="94"/>
      <c r="K318" s="84"/>
      <c r="L318" s="84"/>
      <c r="M318" s="87"/>
      <c r="N318" s="87"/>
      <c r="O318" s="89"/>
      <c r="P318" s="150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149"/>
      <c r="AC318" s="80">
        <f t="shared" si="260"/>
        <v>0</v>
      </c>
    </row>
    <row r="319" spans="1:29" ht="12" thickBot="1">
      <c r="A319" s="151"/>
      <c r="B319" s="124"/>
      <c r="C319" s="124"/>
      <c r="D319" s="124"/>
      <c r="E319" s="124"/>
      <c r="F319" s="124"/>
      <c r="G319" s="124"/>
      <c r="H319" s="121"/>
      <c r="I319" s="126"/>
      <c r="J319" s="123"/>
      <c r="K319" s="124"/>
      <c r="L319" s="124"/>
      <c r="M319" s="121"/>
      <c r="N319" s="121"/>
      <c r="O319" s="125"/>
      <c r="P319" s="152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53"/>
      <c r="AC319" s="128">
        <f t="shared" si="260"/>
        <v>0</v>
      </c>
    </row>
    <row r="322" spans="1:6" ht="16.5" thickBot="1">
      <c r="A322" s="51" t="s">
        <v>149</v>
      </c>
      <c r="B322" s="51" t="s">
        <v>57</v>
      </c>
      <c r="F322" s="53" t="str">
        <f>F243</f>
        <v>за март 2010г.</v>
      </c>
    </row>
    <row r="323" spans="1:29" ht="15.75" customHeight="1">
      <c r="A323" s="198" t="s">
        <v>58</v>
      </c>
      <c r="B323" s="54" t="s">
        <v>59</v>
      </c>
      <c r="C323" s="55" t="s">
        <v>60</v>
      </c>
      <c r="D323" s="201" t="s">
        <v>61</v>
      </c>
      <c r="E323" s="201"/>
      <c r="F323" s="203" t="s">
        <v>62</v>
      </c>
      <c r="G323" s="189" t="s">
        <v>63</v>
      </c>
      <c r="H323" s="189" t="s">
        <v>64</v>
      </c>
      <c r="I323" s="189" t="s">
        <v>65</v>
      </c>
      <c r="J323" s="194" t="s">
        <v>66</v>
      </c>
      <c r="K323" s="196" t="s">
        <v>67</v>
      </c>
      <c r="L323" s="196" t="s">
        <v>68</v>
      </c>
      <c r="M323" s="56" t="s">
        <v>59</v>
      </c>
      <c r="N323" s="196" t="s">
        <v>69</v>
      </c>
      <c r="O323" s="57" t="s">
        <v>60</v>
      </c>
      <c r="P323" s="205" t="s">
        <v>70</v>
      </c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7"/>
      <c r="AC323" s="191" t="s">
        <v>71</v>
      </c>
    </row>
    <row r="324" spans="1:29" ht="33.75">
      <c r="A324" s="199"/>
      <c r="B324" s="58" t="str">
        <f>B245</f>
        <v>на 01.03.2010г.</v>
      </c>
      <c r="C324" s="58" t="str">
        <f>B324</f>
        <v>на 01.03.2010г.</v>
      </c>
      <c r="D324" s="202"/>
      <c r="E324" s="202"/>
      <c r="F324" s="204"/>
      <c r="G324" s="190"/>
      <c r="H324" s="190"/>
      <c r="I324" s="190"/>
      <c r="J324" s="195"/>
      <c r="K324" s="197"/>
      <c r="L324" s="197"/>
      <c r="M324" s="58" t="str">
        <f>M245</f>
        <v>на 01.04.2010г.</v>
      </c>
      <c r="N324" s="197"/>
      <c r="O324" s="59" t="str">
        <f>M324</f>
        <v>на 01.04.2010г.</v>
      </c>
      <c r="P324" s="60" t="s">
        <v>72</v>
      </c>
      <c r="Q324" s="61" t="s">
        <v>73</v>
      </c>
      <c r="R324" s="61" t="s">
        <v>74</v>
      </c>
      <c r="S324" s="61" t="s">
        <v>75</v>
      </c>
      <c r="T324" s="61" t="s">
        <v>76</v>
      </c>
      <c r="U324" s="61" t="s">
        <v>77</v>
      </c>
      <c r="V324" s="61" t="s">
        <v>78</v>
      </c>
      <c r="W324" s="61" t="s">
        <v>79</v>
      </c>
      <c r="X324" s="61" t="s">
        <v>80</v>
      </c>
      <c r="Y324" s="61" t="s">
        <v>81</v>
      </c>
      <c r="Z324" s="61" t="s">
        <v>82</v>
      </c>
      <c r="AA324" s="62" t="s">
        <v>68</v>
      </c>
      <c r="AB324" s="63" t="s">
        <v>83</v>
      </c>
      <c r="AC324" s="192"/>
    </row>
    <row r="325" spans="1:29" ht="23.25" thickBot="1">
      <c r="A325" s="200"/>
      <c r="B325" s="64" t="s">
        <v>84</v>
      </c>
      <c r="C325" s="65" t="str">
        <f>B325</f>
        <v>тыс.руб с НДС</v>
      </c>
      <c r="D325" s="65" t="s">
        <v>85</v>
      </c>
      <c r="E325" s="65" t="str">
        <f>C325</f>
        <v>тыс.руб с НДС</v>
      </c>
      <c r="F325" s="65" t="str">
        <f>E325</f>
        <v>тыс.руб с НДС</v>
      </c>
      <c r="G325" s="65" t="str">
        <f>F325</f>
        <v>тыс.руб с НДС</v>
      </c>
      <c r="H325" s="65" t="s">
        <v>86</v>
      </c>
      <c r="I325" s="65" t="s">
        <v>84</v>
      </c>
      <c r="J325" s="65" t="str">
        <f>F325</f>
        <v>тыс.руб с НДС</v>
      </c>
      <c r="K325" s="65" t="s">
        <v>86</v>
      </c>
      <c r="L325" s="66" t="s">
        <v>84</v>
      </c>
      <c r="M325" s="65" t="str">
        <f>F325</f>
        <v>тыс.руб с НДС</v>
      </c>
      <c r="N325" s="65" t="s">
        <v>84</v>
      </c>
      <c r="O325" s="67" t="str">
        <f>F325</f>
        <v>тыс.руб с НДС</v>
      </c>
      <c r="P325" s="68" t="s">
        <v>84</v>
      </c>
      <c r="Q325" s="65" t="s">
        <v>84</v>
      </c>
      <c r="R325" s="65" t="s">
        <v>84</v>
      </c>
      <c r="S325" s="65" t="s">
        <v>84</v>
      </c>
      <c r="T325" s="65" t="s">
        <v>84</v>
      </c>
      <c r="U325" s="65" t="s">
        <v>84</v>
      </c>
      <c r="V325" s="65" t="s">
        <v>84</v>
      </c>
      <c r="W325" s="65" t="s">
        <v>84</v>
      </c>
      <c r="X325" s="65" t="s">
        <v>84</v>
      </c>
      <c r="Y325" s="65" t="s">
        <v>84</v>
      </c>
      <c r="Z325" s="65" t="s">
        <v>84</v>
      </c>
      <c r="AA325" s="65" t="s">
        <v>84</v>
      </c>
      <c r="AB325" s="67" t="s">
        <v>84</v>
      </c>
      <c r="AC325" s="193"/>
    </row>
    <row r="326" spans="1:29" ht="11.25">
      <c r="A326" s="69" t="s">
        <v>87</v>
      </c>
      <c r="B326" s="70">
        <f aca="true" t="shared" si="272" ref="B326:G326">B328+B344+B345+B351+B352+B353+B354</f>
        <v>76168</v>
      </c>
      <c r="C326" s="70">
        <f t="shared" si="272"/>
        <v>21874</v>
      </c>
      <c r="D326" s="70">
        <f t="shared" si="272"/>
        <v>41156.559</v>
      </c>
      <c r="E326" s="70">
        <f t="shared" si="272"/>
        <v>126666.41252019999</v>
      </c>
      <c r="F326" s="70">
        <f t="shared" si="272"/>
        <v>140857</v>
      </c>
      <c r="G326" s="70">
        <f t="shared" si="272"/>
        <v>17038</v>
      </c>
      <c r="H326" s="70">
        <f aca="true" t="shared" si="273" ref="H326:H358">IF(E326=0,0,F326/E326*100)</f>
        <v>111.20311785694332</v>
      </c>
      <c r="I326" s="71">
        <f>I328+I344+I345+I351+I352+I353+I354</f>
        <v>22109</v>
      </c>
      <c r="J326" s="71">
        <f>J328+J344+J345+J351+J352+J353+J354</f>
        <v>145928</v>
      </c>
      <c r="K326" s="72">
        <f aca="true" t="shared" si="274" ref="K326:K358">IF(E326=0,0,J326/E326*100)</f>
        <v>115.20654694213297</v>
      </c>
      <c r="L326" s="70">
        <f>L328+L344+L345+L351+L352+L353+L354</f>
        <v>0</v>
      </c>
      <c r="M326" s="70">
        <f>M328+M344+M345+M351+M352+M353+M354</f>
        <v>61977.41252019999</v>
      </c>
      <c r="N326" s="70">
        <f>N328+N344+N345+N351+N352+N353+N354</f>
        <v>-14190.587479800015</v>
      </c>
      <c r="O326" s="73">
        <f>O328+O344+O345+O351+O352+O353+O354</f>
        <v>26945</v>
      </c>
      <c r="P326" s="74">
        <f aca="true" t="shared" si="275" ref="P326:AB326">P328+P344+P345+P351+P352+P353+P354</f>
        <v>32354</v>
      </c>
      <c r="Q326" s="75">
        <f t="shared" si="275"/>
        <v>21751</v>
      </c>
      <c r="R326" s="75">
        <f t="shared" si="275"/>
        <v>0</v>
      </c>
      <c r="S326" s="75">
        <f t="shared" si="275"/>
        <v>0</v>
      </c>
      <c r="T326" s="75">
        <f t="shared" si="275"/>
        <v>0</v>
      </c>
      <c r="U326" s="75">
        <f t="shared" si="275"/>
        <v>5115</v>
      </c>
      <c r="V326" s="75">
        <f t="shared" si="275"/>
        <v>0</v>
      </c>
      <c r="W326" s="75">
        <f t="shared" si="275"/>
        <v>5115</v>
      </c>
      <c r="X326" s="75">
        <f t="shared" si="275"/>
        <v>16636</v>
      </c>
      <c r="Y326" s="75">
        <f t="shared" si="275"/>
        <v>7858</v>
      </c>
      <c r="Z326" s="75">
        <f t="shared" si="275"/>
        <v>15</v>
      </c>
      <c r="AA326" s="75">
        <f t="shared" si="275"/>
        <v>0</v>
      </c>
      <c r="AB326" s="76">
        <f t="shared" si="275"/>
        <v>61978</v>
      </c>
      <c r="AC326" s="77">
        <f>AB326-M326</f>
        <v>0.5874798000077135</v>
      </c>
    </row>
    <row r="327" spans="1:29" ht="21.75">
      <c r="A327" s="78" t="s">
        <v>88</v>
      </c>
      <c r="B327" s="70">
        <f aca="true" t="shared" si="276" ref="B327:G327">B326-B359</f>
        <v>76168</v>
      </c>
      <c r="C327" s="70">
        <f t="shared" si="276"/>
        <v>21874</v>
      </c>
      <c r="D327" s="70">
        <f t="shared" si="276"/>
        <v>41156.559</v>
      </c>
      <c r="E327" s="70">
        <f t="shared" si="276"/>
        <v>126666.41252019999</v>
      </c>
      <c r="F327" s="70">
        <f t="shared" si="276"/>
        <v>140857</v>
      </c>
      <c r="G327" s="70">
        <f t="shared" si="276"/>
        <v>17038</v>
      </c>
      <c r="H327" s="70">
        <f t="shared" si="273"/>
        <v>111.20311785694332</v>
      </c>
      <c r="I327" s="70">
        <f>I326-I359</f>
        <v>22109</v>
      </c>
      <c r="J327" s="70">
        <f>J326-J359</f>
        <v>145928</v>
      </c>
      <c r="K327" s="72">
        <f t="shared" si="274"/>
        <v>115.20654694213297</v>
      </c>
      <c r="L327" s="70">
        <f aca="true" t="shared" si="277" ref="L327:AB327">L326-L359</f>
        <v>0</v>
      </c>
      <c r="M327" s="70">
        <f t="shared" si="277"/>
        <v>61977.41252019999</v>
      </c>
      <c r="N327" s="70">
        <f t="shared" si="277"/>
        <v>-14190.587479800015</v>
      </c>
      <c r="O327" s="73">
        <f t="shared" si="277"/>
        <v>26945</v>
      </c>
      <c r="P327" s="79">
        <f t="shared" si="277"/>
        <v>32354</v>
      </c>
      <c r="Q327" s="70">
        <f t="shared" si="277"/>
        <v>21751</v>
      </c>
      <c r="R327" s="70">
        <f t="shared" si="277"/>
        <v>0</v>
      </c>
      <c r="S327" s="70">
        <f t="shared" si="277"/>
        <v>0</v>
      </c>
      <c r="T327" s="70">
        <f t="shared" si="277"/>
        <v>0</v>
      </c>
      <c r="U327" s="70">
        <f t="shared" si="277"/>
        <v>5115</v>
      </c>
      <c r="V327" s="70">
        <f t="shared" si="277"/>
        <v>0</v>
      </c>
      <c r="W327" s="70">
        <f t="shared" si="277"/>
        <v>5115</v>
      </c>
      <c r="X327" s="70">
        <f t="shared" si="277"/>
        <v>16636</v>
      </c>
      <c r="Y327" s="70">
        <f t="shared" si="277"/>
        <v>7858</v>
      </c>
      <c r="Z327" s="70">
        <f t="shared" si="277"/>
        <v>15</v>
      </c>
      <c r="AA327" s="70">
        <f t="shared" si="277"/>
        <v>0</v>
      </c>
      <c r="AB327" s="73">
        <f t="shared" si="277"/>
        <v>61978</v>
      </c>
      <c r="AC327" s="80">
        <f aca="true" t="shared" si="278" ref="AC327:AC343">AB327-M327</f>
        <v>0.5874798000077135</v>
      </c>
    </row>
    <row r="328" spans="1:29" ht="11.25">
      <c r="A328" s="81" t="s">
        <v>89</v>
      </c>
      <c r="B328" s="82">
        <f aca="true" t="shared" si="279" ref="B328:G328">B329+B335+B336+B337+B338+B339+B340+B341+B342+B343</f>
        <v>34278</v>
      </c>
      <c r="C328" s="82">
        <f t="shared" si="279"/>
        <v>5865</v>
      </c>
      <c r="D328" s="82">
        <f t="shared" si="279"/>
        <v>17941.764000000003</v>
      </c>
      <c r="E328" s="82">
        <f t="shared" si="279"/>
        <v>55885.74754</v>
      </c>
      <c r="F328" s="82">
        <f t="shared" si="279"/>
        <v>61555</v>
      </c>
      <c r="G328" s="82">
        <f t="shared" si="279"/>
        <v>5281</v>
      </c>
      <c r="H328" s="82">
        <f t="shared" si="273"/>
        <v>110.14436186246279</v>
      </c>
      <c r="I328" s="83">
        <f>I329+I335+I336+I337+I338+I339+I340+I341+I342+I343</f>
        <v>7206</v>
      </c>
      <c r="J328" s="83">
        <f>J329+J335+J336+J337+J338+J339+J340+J341+J342+J343</f>
        <v>63480</v>
      </c>
      <c r="K328" s="84">
        <f t="shared" si="274"/>
        <v>113.58888946517973</v>
      </c>
      <c r="L328" s="82">
        <f>L329+L335+L336+L337+L338+L339+L340+L341+L342+L343</f>
        <v>0</v>
      </c>
      <c r="M328" s="82">
        <f>M329+M335+M336+M337+M338+M339+M340+M341+M342+M343</f>
        <v>28608.747539999993</v>
      </c>
      <c r="N328" s="82">
        <f>N329+N335+N336+N337+N338+N339+N340+N341+N342+N343</f>
        <v>-5669.252460000005</v>
      </c>
      <c r="O328" s="85">
        <f>O329+O335+O336+O337+O338+O339+O340+O341+O342+O343</f>
        <v>7790</v>
      </c>
      <c r="P328" s="86">
        <f aca="true" t="shared" si="280" ref="P328:AB328">P329+P335+P336+P337+P338+P339+P340+P341+P342+P343</f>
        <v>8442</v>
      </c>
      <c r="Q328" s="82">
        <f t="shared" si="280"/>
        <v>12294</v>
      </c>
      <c r="R328" s="82">
        <f t="shared" si="280"/>
        <v>0</v>
      </c>
      <c r="S328" s="82">
        <f t="shared" si="280"/>
        <v>0</v>
      </c>
      <c r="T328" s="82">
        <f t="shared" si="280"/>
        <v>0</v>
      </c>
      <c r="U328" s="82">
        <f t="shared" si="280"/>
        <v>559</v>
      </c>
      <c r="V328" s="82">
        <f t="shared" si="280"/>
        <v>0</v>
      </c>
      <c r="W328" s="82">
        <f t="shared" si="280"/>
        <v>559</v>
      </c>
      <c r="X328" s="82">
        <f t="shared" si="280"/>
        <v>11735</v>
      </c>
      <c r="Y328" s="82">
        <f t="shared" si="280"/>
        <v>7858</v>
      </c>
      <c r="Z328" s="82">
        <f t="shared" si="280"/>
        <v>15</v>
      </c>
      <c r="AA328" s="82">
        <f t="shared" si="280"/>
        <v>0</v>
      </c>
      <c r="AB328" s="85">
        <f t="shared" si="280"/>
        <v>28609</v>
      </c>
      <c r="AC328" s="80">
        <f t="shared" si="278"/>
        <v>0.25246000000697677</v>
      </c>
    </row>
    <row r="329" spans="1:29" ht="11.25">
      <c r="A329" s="81" t="s">
        <v>90</v>
      </c>
      <c r="B329" s="87">
        <f aca="true" t="shared" si="281" ref="B329:G329">SUM(B330:B334)</f>
        <v>0</v>
      </c>
      <c r="C329" s="87">
        <f t="shared" si="281"/>
        <v>0</v>
      </c>
      <c r="D329" s="87">
        <f t="shared" si="281"/>
        <v>0</v>
      </c>
      <c r="E329" s="87">
        <f t="shared" si="281"/>
        <v>0</v>
      </c>
      <c r="F329" s="87">
        <f t="shared" si="281"/>
        <v>0</v>
      </c>
      <c r="G329" s="87">
        <f t="shared" si="281"/>
        <v>0</v>
      </c>
      <c r="H329" s="87">
        <f t="shared" si="273"/>
        <v>0</v>
      </c>
      <c r="I329" s="88">
        <f>SUM(I330:I334)</f>
        <v>0</v>
      </c>
      <c r="J329" s="88">
        <f>SUM(J330:J334)</f>
        <v>0</v>
      </c>
      <c r="K329" s="84">
        <f t="shared" si="274"/>
        <v>0</v>
      </c>
      <c r="L329" s="87">
        <f>SUM(L330:L334)</f>
        <v>0</v>
      </c>
      <c r="M329" s="87">
        <f>SUM(M330:M334)</f>
        <v>0</v>
      </c>
      <c r="N329" s="87">
        <f>SUM(N330:N334)</f>
        <v>0</v>
      </c>
      <c r="O329" s="89">
        <f>SUM(O330:O334)</f>
        <v>0</v>
      </c>
      <c r="P329" s="90">
        <f aca="true" t="shared" si="282" ref="P329:AB329">SUM(P330:P334)</f>
        <v>0</v>
      </c>
      <c r="Q329" s="87">
        <f t="shared" si="282"/>
        <v>0</v>
      </c>
      <c r="R329" s="87">
        <f t="shared" si="282"/>
        <v>0</v>
      </c>
      <c r="S329" s="87">
        <f t="shared" si="282"/>
        <v>0</v>
      </c>
      <c r="T329" s="87">
        <f t="shared" si="282"/>
        <v>0</v>
      </c>
      <c r="U329" s="87">
        <f t="shared" si="282"/>
        <v>0</v>
      </c>
      <c r="V329" s="87">
        <f t="shared" si="282"/>
        <v>0</v>
      </c>
      <c r="W329" s="87">
        <f t="shared" si="282"/>
        <v>0</v>
      </c>
      <c r="X329" s="87">
        <f t="shared" si="282"/>
        <v>0</v>
      </c>
      <c r="Y329" s="87">
        <f t="shared" si="282"/>
        <v>0</v>
      </c>
      <c r="Z329" s="87">
        <f t="shared" si="282"/>
        <v>0</v>
      </c>
      <c r="AA329" s="87">
        <f t="shared" si="282"/>
        <v>0</v>
      </c>
      <c r="AB329" s="89">
        <f t="shared" si="282"/>
        <v>0</v>
      </c>
      <c r="AC329" s="80">
        <f t="shared" si="278"/>
        <v>0</v>
      </c>
    </row>
    <row r="330" spans="1:29" ht="11.25">
      <c r="A330" s="81" t="s">
        <v>91</v>
      </c>
      <c r="B330" s="91">
        <f>'[2]реализация'!M330</f>
        <v>0</v>
      </c>
      <c r="C330" s="91">
        <f>'[2]реализация'!O330</f>
        <v>0</v>
      </c>
      <c r="D330" s="87">
        <f>'[9]реализация'!D14</f>
        <v>0</v>
      </c>
      <c r="E330" s="87">
        <f>'[9]реализация'!E14</f>
        <v>0</v>
      </c>
      <c r="F330" s="91">
        <f>'[4]СМО'!H98</f>
        <v>0</v>
      </c>
      <c r="G330" s="91">
        <f>'[4]СМО'!O98</f>
        <v>0</v>
      </c>
      <c r="H330" s="87">
        <f t="shared" si="273"/>
        <v>0</v>
      </c>
      <c r="I330" s="91">
        <f>'[4]СМО'!X98</f>
        <v>0</v>
      </c>
      <c r="J330" s="88">
        <f aca="true" t="shared" si="283" ref="J330:J344">F330-G330+I330</f>
        <v>0</v>
      </c>
      <c r="K330" s="84">
        <f t="shared" si="274"/>
        <v>0</v>
      </c>
      <c r="L330" s="91">
        <f>'[9]реализация'!L14</f>
        <v>0</v>
      </c>
      <c r="M330" s="87">
        <f aca="true" t="shared" si="284" ref="M330:M344">B330+E330-F330-L330</f>
        <v>0</v>
      </c>
      <c r="N330" s="93">
        <f aca="true" t="shared" si="285" ref="N330:N344">M330-B330</f>
        <v>0</v>
      </c>
      <c r="O330" s="89">
        <f aca="true" t="shared" si="286" ref="O330:O344">C330-G330+I330</f>
        <v>0</v>
      </c>
      <c r="P330" s="91">
        <f>'[4]СМО'!AD98</f>
        <v>0</v>
      </c>
      <c r="Q330" s="88">
        <f aca="true" t="shared" si="287" ref="Q330:Q343">R330+U330+X330</f>
        <v>0</v>
      </c>
      <c r="R330" s="88">
        <f aca="true" t="shared" si="288" ref="R330:R343">SUM(S330:T330)</f>
        <v>0</v>
      </c>
      <c r="S330" s="148">
        <f>'[9]реализация'!S14</f>
        <v>0</v>
      </c>
      <c r="T330" s="148">
        <f>'[9]реализация'!T14</f>
        <v>0</v>
      </c>
      <c r="U330" s="94">
        <f aca="true" t="shared" si="289" ref="U330:U343">SUM(V330:W330)</f>
        <v>0</v>
      </c>
      <c r="V330" s="148">
        <f>'[9]реализация'!V14</f>
        <v>0</v>
      </c>
      <c r="W330" s="91">
        <f>'[4]СМО'!AI98</f>
        <v>0</v>
      </c>
      <c r="X330" s="91">
        <f>'[4]СМО'!AK98</f>
        <v>0</v>
      </c>
      <c r="Y330" s="148">
        <f>'[4]СМО'!AL98</f>
        <v>0</v>
      </c>
      <c r="Z330" s="148">
        <f>'[4]СМО'!AM98</f>
        <v>0</v>
      </c>
      <c r="AA330" s="154">
        <f>'[9]реализация'!AA14</f>
        <v>0</v>
      </c>
      <c r="AB330" s="95">
        <f aca="true" t="shared" si="290" ref="AB330:AB343">P330+Q330+Y330+Z330-AA330</f>
        <v>0</v>
      </c>
      <c r="AC330" s="80">
        <f t="shared" si="278"/>
        <v>0</v>
      </c>
    </row>
    <row r="331" spans="1:29" ht="11.25">
      <c r="A331" s="81" t="s">
        <v>92</v>
      </c>
      <c r="B331" s="91">
        <f>'[2]реализация'!M331</f>
        <v>0</v>
      </c>
      <c r="C331" s="91">
        <f>'[2]реализация'!O331</f>
        <v>0</v>
      </c>
      <c r="D331" s="87">
        <f>'[9]реализация'!D15</f>
        <v>0</v>
      </c>
      <c r="E331" s="87">
        <f>'[9]реализация'!E15</f>
        <v>0</v>
      </c>
      <c r="F331" s="91">
        <f>'[4]СМО'!H99</f>
        <v>0</v>
      </c>
      <c r="G331" s="91">
        <f>'[4]СМО'!O99</f>
        <v>0</v>
      </c>
      <c r="H331" s="87">
        <f t="shared" si="273"/>
        <v>0</v>
      </c>
      <c r="I331" s="91">
        <f>'[4]СМО'!X99</f>
        <v>0</v>
      </c>
      <c r="J331" s="88">
        <f t="shared" si="283"/>
        <v>0</v>
      </c>
      <c r="K331" s="84">
        <f t="shared" si="274"/>
        <v>0</v>
      </c>
      <c r="L331" s="91">
        <f>'[9]реализация'!L15</f>
        <v>0</v>
      </c>
      <c r="M331" s="87">
        <f t="shared" si="284"/>
        <v>0</v>
      </c>
      <c r="N331" s="93">
        <f t="shared" si="285"/>
        <v>0</v>
      </c>
      <c r="O331" s="89">
        <f t="shared" si="286"/>
        <v>0</v>
      </c>
      <c r="P331" s="91">
        <f>'[4]СМО'!AD99</f>
        <v>0</v>
      </c>
      <c r="Q331" s="88">
        <f t="shared" si="287"/>
        <v>0</v>
      </c>
      <c r="R331" s="88">
        <f t="shared" si="288"/>
        <v>0</v>
      </c>
      <c r="S331" s="148">
        <f>'[9]реализация'!S15</f>
        <v>0</v>
      </c>
      <c r="T331" s="148">
        <f>'[9]реализация'!T15</f>
        <v>0</v>
      </c>
      <c r="U331" s="94">
        <f t="shared" si="289"/>
        <v>0</v>
      </c>
      <c r="V331" s="148">
        <f>'[9]реализация'!V15</f>
        <v>0</v>
      </c>
      <c r="W331" s="91">
        <f>'[4]СМО'!AI99</f>
        <v>0</v>
      </c>
      <c r="X331" s="91">
        <f>'[4]СМО'!AK99</f>
        <v>0</v>
      </c>
      <c r="Y331" s="148">
        <f>'[4]СМО'!AL99</f>
        <v>0</v>
      </c>
      <c r="Z331" s="148">
        <f>'[4]СМО'!AM99</f>
        <v>0</v>
      </c>
      <c r="AA331" s="154">
        <f>'[9]реализация'!AA15</f>
        <v>0</v>
      </c>
      <c r="AB331" s="95">
        <f t="shared" si="290"/>
        <v>0</v>
      </c>
      <c r="AC331" s="80">
        <f t="shared" si="278"/>
        <v>0</v>
      </c>
    </row>
    <row r="332" spans="1:29" ht="11.25">
      <c r="A332" s="81" t="s">
        <v>93</v>
      </c>
      <c r="B332" s="91">
        <f>'[2]реализация'!M332</f>
        <v>0</v>
      </c>
      <c r="C332" s="91">
        <f>'[2]реализация'!O332</f>
        <v>0</v>
      </c>
      <c r="D332" s="87">
        <f>'[9]реализация'!D16</f>
        <v>0</v>
      </c>
      <c r="E332" s="87">
        <f>'[9]реализация'!E16</f>
        <v>0</v>
      </c>
      <c r="F332" s="91">
        <f>'[4]СМО'!H100</f>
        <v>0</v>
      </c>
      <c r="G332" s="91">
        <f>'[4]СМО'!O100</f>
        <v>0</v>
      </c>
      <c r="H332" s="87">
        <f t="shared" si="273"/>
        <v>0</v>
      </c>
      <c r="I332" s="91">
        <f>'[4]СМО'!X100</f>
        <v>0</v>
      </c>
      <c r="J332" s="88">
        <f t="shared" si="283"/>
        <v>0</v>
      </c>
      <c r="K332" s="84">
        <f t="shared" si="274"/>
        <v>0</v>
      </c>
      <c r="L332" s="91">
        <f>'[9]реализация'!L16</f>
        <v>0</v>
      </c>
      <c r="M332" s="87">
        <f t="shared" si="284"/>
        <v>0</v>
      </c>
      <c r="N332" s="93">
        <f t="shared" si="285"/>
        <v>0</v>
      </c>
      <c r="O332" s="89">
        <f t="shared" si="286"/>
        <v>0</v>
      </c>
      <c r="P332" s="91">
        <f>'[4]СМО'!AD100</f>
        <v>0</v>
      </c>
      <c r="Q332" s="88">
        <f t="shared" si="287"/>
        <v>0</v>
      </c>
      <c r="R332" s="88">
        <f t="shared" si="288"/>
        <v>0</v>
      </c>
      <c r="S332" s="148">
        <f>'[9]реализация'!S16</f>
        <v>0</v>
      </c>
      <c r="T332" s="148">
        <f>'[9]реализация'!T16</f>
        <v>0</v>
      </c>
      <c r="U332" s="94">
        <f t="shared" si="289"/>
        <v>0</v>
      </c>
      <c r="V332" s="148">
        <f>'[9]реализация'!V16</f>
        <v>0</v>
      </c>
      <c r="W332" s="91">
        <f>'[4]СМО'!AI100</f>
        <v>0</v>
      </c>
      <c r="X332" s="91">
        <f>'[4]СМО'!AK100</f>
        <v>0</v>
      </c>
      <c r="Y332" s="148">
        <f>'[4]СМО'!AL100</f>
        <v>0</v>
      </c>
      <c r="Z332" s="148">
        <f>'[4]СМО'!AM100</f>
        <v>0</v>
      </c>
      <c r="AA332" s="154">
        <f>'[9]реализация'!AA16</f>
        <v>0</v>
      </c>
      <c r="AB332" s="95">
        <f t="shared" si="290"/>
        <v>0</v>
      </c>
      <c r="AC332" s="80">
        <f t="shared" si="278"/>
        <v>0</v>
      </c>
    </row>
    <row r="333" spans="1:29" ht="11.25">
      <c r="A333" s="81" t="s">
        <v>94</v>
      </c>
      <c r="B333" s="91">
        <f>'[2]реализация'!M333</f>
        <v>0</v>
      </c>
      <c r="C333" s="91">
        <f>'[2]реализация'!O333</f>
        <v>0</v>
      </c>
      <c r="D333" s="87">
        <f>'[9]реализация'!D17</f>
        <v>0</v>
      </c>
      <c r="E333" s="87">
        <f>'[9]реализация'!E17</f>
        <v>0</v>
      </c>
      <c r="F333" s="91">
        <f>'[4]СМО'!H101</f>
        <v>0</v>
      </c>
      <c r="G333" s="91">
        <f>'[4]СМО'!O101</f>
        <v>0</v>
      </c>
      <c r="H333" s="87">
        <f t="shared" si="273"/>
        <v>0</v>
      </c>
      <c r="I333" s="91">
        <f>'[4]СМО'!X101</f>
        <v>0</v>
      </c>
      <c r="J333" s="88">
        <f t="shared" si="283"/>
        <v>0</v>
      </c>
      <c r="K333" s="84">
        <f t="shared" si="274"/>
        <v>0</v>
      </c>
      <c r="L333" s="91">
        <f>'[9]реализация'!L17</f>
        <v>0</v>
      </c>
      <c r="M333" s="87">
        <f t="shared" si="284"/>
        <v>0</v>
      </c>
      <c r="N333" s="93">
        <f t="shared" si="285"/>
        <v>0</v>
      </c>
      <c r="O333" s="89">
        <f t="shared" si="286"/>
        <v>0</v>
      </c>
      <c r="P333" s="91">
        <f>'[4]СМО'!AD101</f>
        <v>0</v>
      </c>
      <c r="Q333" s="88">
        <f t="shared" si="287"/>
        <v>0</v>
      </c>
      <c r="R333" s="88">
        <f t="shared" si="288"/>
        <v>0</v>
      </c>
      <c r="S333" s="148">
        <f>'[9]реализация'!S17</f>
        <v>0</v>
      </c>
      <c r="T333" s="148">
        <f>'[9]реализация'!T17</f>
        <v>0</v>
      </c>
      <c r="U333" s="94">
        <f t="shared" si="289"/>
        <v>0</v>
      </c>
      <c r="V333" s="148">
        <f>'[9]реализация'!V17</f>
        <v>0</v>
      </c>
      <c r="W333" s="91">
        <f>'[4]СМО'!AI101</f>
        <v>0</v>
      </c>
      <c r="X333" s="91">
        <f>'[4]СМО'!AK101</f>
        <v>0</v>
      </c>
      <c r="Y333" s="148">
        <f>'[4]СМО'!AL101</f>
        <v>0</v>
      </c>
      <c r="Z333" s="148">
        <f>'[4]СМО'!AM101</f>
        <v>0</v>
      </c>
      <c r="AA333" s="154">
        <f>'[9]реализация'!AA17</f>
        <v>0</v>
      </c>
      <c r="AB333" s="95">
        <f t="shared" si="290"/>
        <v>0</v>
      </c>
      <c r="AC333" s="80">
        <f t="shared" si="278"/>
        <v>0</v>
      </c>
    </row>
    <row r="334" spans="1:29" ht="11.25">
      <c r="A334" s="81" t="s">
        <v>95</v>
      </c>
      <c r="B334" s="91">
        <f>'[2]реализация'!M334</f>
        <v>0</v>
      </c>
      <c r="C334" s="91">
        <f>'[2]реализация'!O334</f>
        <v>0</v>
      </c>
      <c r="D334" s="87">
        <f>'[9]реализация'!D18</f>
        <v>0</v>
      </c>
      <c r="E334" s="87">
        <f>'[9]реализация'!E18</f>
        <v>0</v>
      </c>
      <c r="F334" s="91">
        <f>'[4]СМО'!H102</f>
        <v>0</v>
      </c>
      <c r="G334" s="91">
        <f>'[4]СМО'!O102</f>
        <v>0</v>
      </c>
      <c r="H334" s="87">
        <f t="shared" si="273"/>
        <v>0</v>
      </c>
      <c r="I334" s="91">
        <f>'[4]СМО'!X102</f>
        <v>0</v>
      </c>
      <c r="J334" s="88">
        <f t="shared" si="283"/>
        <v>0</v>
      </c>
      <c r="K334" s="84">
        <f t="shared" si="274"/>
        <v>0</v>
      </c>
      <c r="L334" s="91">
        <f>'[9]реализация'!L18</f>
        <v>0</v>
      </c>
      <c r="M334" s="87">
        <f t="shared" si="284"/>
        <v>0</v>
      </c>
      <c r="N334" s="93">
        <f t="shared" si="285"/>
        <v>0</v>
      </c>
      <c r="O334" s="89">
        <f t="shared" si="286"/>
        <v>0</v>
      </c>
      <c r="P334" s="91">
        <f>'[4]СМО'!AD102</f>
        <v>0</v>
      </c>
      <c r="Q334" s="88">
        <f t="shared" si="287"/>
        <v>0</v>
      </c>
      <c r="R334" s="88">
        <f t="shared" si="288"/>
        <v>0</v>
      </c>
      <c r="S334" s="148">
        <f>'[9]реализация'!S18</f>
        <v>0</v>
      </c>
      <c r="T334" s="148">
        <f>'[9]реализация'!T18</f>
        <v>0</v>
      </c>
      <c r="U334" s="94">
        <f t="shared" si="289"/>
        <v>0</v>
      </c>
      <c r="V334" s="148">
        <f>'[9]реализация'!V18</f>
        <v>0</v>
      </c>
      <c r="W334" s="91">
        <f>'[4]СМО'!AI102</f>
        <v>0</v>
      </c>
      <c r="X334" s="91">
        <f>'[4]СМО'!AK102</f>
        <v>0</v>
      </c>
      <c r="Y334" s="148">
        <f>'[4]СМО'!AL102</f>
        <v>0</v>
      </c>
      <c r="Z334" s="148">
        <f>'[4]СМО'!AM102</f>
        <v>0</v>
      </c>
      <c r="AA334" s="154">
        <f>'[9]реализация'!AA18</f>
        <v>0</v>
      </c>
      <c r="AB334" s="95">
        <f t="shared" si="290"/>
        <v>0</v>
      </c>
      <c r="AC334" s="80">
        <f t="shared" si="278"/>
        <v>0</v>
      </c>
    </row>
    <row r="335" spans="1:29" ht="11.25">
      <c r="A335" s="81" t="s">
        <v>96</v>
      </c>
      <c r="B335" s="91">
        <f>'[2]реализация'!M335</f>
        <v>0</v>
      </c>
      <c r="C335" s="91">
        <f>'[2]реализация'!O335</f>
        <v>0</v>
      </c>
      <c r="D335" s="87">
        <f>'[9]реализация'!D19</f>
        <v>0</v>
      </c>
      <c r="E335" s="87">
        <f>'[9]реализация'!E19</f>
        <v>0</v>
      </c>
      <c r="F335" s="91">
        <f>'[4]СМО'!H103</f>
        <v>0</v>
      </c>
      <c r="G335" s="91">
        <f>'[4]СМО'!O103</f>
        <v>0</v>
      </c>
      <c r="H335" s="87">
        <f t="shared" si="273"/>
        <v>0</v>
      </c>
      <c r="I335" s="91">
        <f>'[4]СМО'!X103</f>
        <v>0</v>
      </c>
      <c r="J335" s="88">
        <f t="shared" si="283"/>
        <v>0</v>
      </c>
      <c r="K335" s="84">
        <f t="shared" si="274"/>
        <v>0</v>
      </c>
      <c r="L335" s="91">
        <f>'[9]реализация'!L19</f>
        <v>0</v>
      </c>
      <c r="M335" s="87">
        <f t="shared" si="284"/>
        <v>0</v>
      </c>
      <c r="N335" s="93">
        <f t="shared" si="285"/>
        <v>0</v>
      </c>
      <c r="O335" s="89">
        <f t="shared" si="286"/>
        <v>0</v>
      </c>
      <c r="P335" s="91">
        <f>'[4]СМО'!AD103</f>
        <v>0</v>
      </c>
      <c r="Q335" s="88">
        <f t="shared" si="287"/>
        <v>0</v>
      </c>
      <c r="R335" s="88">
        <f t="shared" si="288"/>
        <v>0</v>
      </c>
      <c r="S335" s="148">
        <f>'[9]реализация'!S19</f>
        <v>0</v>
      </c>
      <c r="T335" s="148">
        <f>'[9]реализация'!T19</f>
        <v>0</v>
      </c>
      <c r="U335" s="94">
        <f t="shared" si="289"/>
        <v>0</v>
      </c>
      <c r="V335" s="148">
        <f>'[9]реализация'!V19</f>
        <v>0</v>
      </c>
      <c r="W335" s="91">
        <f>'[4]СМО'!AI103</f>
        <v>0</v>
      </c>
      <c r="X335" s="91">
        <f>'[4]СМО'!AK103</f>
        <v>0</v>
      </c>
      <c r="Y335" s="148">
        <f>'[4]СМО'!AL103</f>
        <v>0</v>
      </c>
      <c r="Z335" s="148">
        <f>'[4]СМО'!AM103</f>
        <v>0</v>
      </c>
      <c r="AA335" s="154">
        <f>'[9]реализация'!AA19</f>
        <v>0</v>
      </c>
      <c r="AB335" s="95">
        <f t="shared" si="290"/>
        <v>0</v>
      </c>
      <c r="AC335" s="80">
        <f t="shared" si="278"/>
        <v>0</v>
      </c>
    </row>
    <row r="336" spans="1:29" ht="11.25">
      <c r="A336" s="81" t="s">
        <v>97</v>
      </c>
      <c r="B336" s="91">
        <f>'[2]реализация'!M336</f>
        <v>0</v>
      </c>
      <c r="C336" s="91">
        <f>'[2]реализация'!O336</f>
        <v>12</v>
      </c>
      <c r="D336" s="87">
        <f>'[9]реализация'!D20</f>
        <v>15.96</v>
      </c>
      <c r="E336" s="87">
        <f>'[9]реализация'!E20</f>
        <v>53.07993999999999</v>
      </c>
      <c r="F336" s="91">
        <f>'[4]СМО'!H104</f>
        <v>53</v>
      </c>
      <c r="G336" s="91">
        <f>'[4]СМО'!O104</f>
        <v>12</v>
      </c>
      <c r="H336" s="87">
        <f t="shared" si="273"/>
        <v>99.84939696616087</v>
      </c>
      <c r="I336" s="91">
        <f>'[4]СМО'!X104</f>
        <v>19</v>
      </c>
      <c r="J336" s="88">
        <f t="shared" si="283"/>
        <v>60</v>
      </c>
      <c r="K336" s="84">
        <f t="shared" si="274"/>
        <v>113.0370531692387</v>
      </c>
      <c r="L336" s="91">
        <f>'[9]реализация'!L20</f>
        <v>0</v>
      </c>
      <c r="M336" s="87">
        <f t="shared" si="284"/>
        <v>0.07993999999999346</v>
      </c>
      <c r="N336" s="93">
        <f t="shared" si="285"/>
        <v>0.07993999999999346</v>
      </c>
      <c r="O336" s="89">
        <f t="shared" si="286"/>
        <v>19</v>
      </c>
      <c r="P336" s="91">
        <f>'[4]СМО'!AD104</f>
        <v>0</v>
      </c>
      <c r="Q336" s="88">
        <f t="shared" si="287"/>
        <v>0</v>
      </c>
      <c r="R336" s="88">
        <f t="shared" si="288"/>
        <v>0</v>
      </c>
      <c r="S336" s="148">
        <f>'[9]реализация'!S20</f>
        <v>0</v>
      </c>
      <c r="T336" s="148">
        <f>'[9]реализация'!T20</f>
        <v>0</v>
      </c>
      <c r="U336" s="94">
        <f t="shared" si="289"/>
        <v>0</v>
      </c>
      <c r="V336" s="148">
        <f>'[9]реализация'!V20</f>
        <v>0</v>
      </c>
      <c r="W336" s="91">
        <f>'[4]СМО'!AI104</f>
        <v>0</v>
      </c>
      <c r="X336" s="91">
        <f>'[4]СМО'!AK104</f>
        <v>0</v>
      </c>
      <c r="Y336" s="148">
        <f>'[4]СМО'!AL104</f>
        <v>0</v>
      </c>
      <c r="Z336" s="148">
        <f>'[4]СМО'!AM104</f>
        <v>0</v>
      </c>
      <c r="AA336" s="154">
        <f>'[9]реализация'!AA20</f>
        <v>0</v>
      </c>
      <c r="AB336" s="95">
        <f t="shared" si="290"/>
        <v>0</v>
      </c>
      <c r="AC336" s="80">
        <f t="shared" si="278"/>
        <v>-0.07993999999999346</v>
      </c>
    </row>
    <row r="337" spans="1:29" ht="11.25">
      <c r="A337" s="81" t="s">
        <v>98</v>
      </c>
      <c r="B337" s="91">
        <f>'[2]реализация'!M337</f>
        <v>2175</v>
      </c>
      <c r="C337" s="91">
        <f>'[2]реализация'!O337</f>
        <v>291</v>
      </c>
      <c r="D337" s="87">
        <f>'[9]реализация'!D21</f>
        <v>3114.684</v>
      </c>
      <c r="E337" s="87">
        <f>'[9]реализация'!E21</f>
        <v>9189.0081</v>
      </c>
      <c r="F337" s="91">
        <f>'[4]СМО'!H105</f>
        <v>9464</v>
      </c>
      <c r="G337" s="91">
        <f>'[4]СМО'!O105</f>
        <v>246</v>
      </c>
      <c r="H337" s="87">
        <f t="shared" si="273"/>
        <v>102.99261788658127</v>
      </c>
      <c r="I337" s="91">
        <f>'[4]СМО'!X105</f>
        <v>330</v>
      </c>
      <c r="J337" s="88">
        <f t="shared" si="283"/>
        <v>9548</v>
      </c>
      <c r="K337" s="84">
        <f t="shared" si="274"/>
        <v>103.90675354829648</v>
      </c>
      <c r="L337" s="91">
        <f>'[9]реализация'!L21</f>
        <v>0</v>
      </c>
      <c r="M337" s="87">
        <f t="shared" si="284"/>
        <v>1900.008099999999</v>
      </c>
      <c r="N337" s="93">
        <f t="shared" si="285"/>
        <v>-274.9919000000009</v>
      </c>
      <c r="O337" s="89">
        <f t="shared" si="286"/>
        <v>375</v>
      </c>
      <c r="P337" s="91">
        <f>'[4]СМО'!AD105</f>
        <v>1900</v>
      </c>
      <c r="Q337" s="88">
        <f t="shared" si="287"/>
        <v>0</v>
      </c>
      <c r="R337" s="88">
        <f t="shared" si="288"/>
        <v>0</v>
      </c>
      <c r="S337" s="148">
        <f>'[9]реализация'!S21</f>
        <v>0</v>
      </c>
      <c r="T337" s="148">
        <f>'[9]реализация'!T21</f>
        <v>0</v>
      </c>
      <c r="U337" s="94">
        <f t="shared" si="289"/>
        <v>0</v>
      </c>
      <c r="V337" s="148">
        <f>'[9]реализация'!V21</f>
        <v>0</v>
      </c>
      <c r="W337" s="91">
        <f>'[4]СМО'!AI105</f>
        <v>0</v>
      </c>
      <c r="X337" s="91">
        <f>'[4]СМО'!AK105</f>
        <v>0</v>
      </c>
      <c r="Y337" s="148">
        <f>'[4]СМО'!AL105</f>
        <v>0</v>
      </c>
      <c r="Z337" s="148">
        <f>'[4]СМО'!AM105</f>
        <v>0</v>
      </c>
      <c r="AA337" s="154">
        <f>'[9]реализация'!AA21</f>
        <v>0</v>
      </c>
      <c r="AB337" s="95">
        <f t="shared" si="290"/>
        <v>1900</v>
      </c>
      <c r="AC337" s="80">
        <f t="shared" si="278"/>
        <v>-0.008099999999103602</v>
      </c>
    </row>
    <row r="338" spans="1:29" ht="11.25">
      <c r="A338" s="81" t="s">
        <v>99</v>
      </c>
      <c r="B338" s="91">
        <f>'[2]реализация'!M338</f>
        <v>11928</v>
      </c>
      <c r="C338" s="91">
        <f>'[2]реализация'!O338</f>
        <v>903</v>
      </c>
      <c r="D338" s="87">
        <f>'[9]реализация'!D22</f>
        <v>4683.758</v>
      </c>
      <c r="E338" s="87">
        <f>'[9]реализация'!E22</f>
        <v>14616.210419999998</v>
      </c>
      <c r="F338" s="91">
        <f>'[4]СМО'!H106</f>
        <v>15210</v>
      </c>
      <c r="G338" s="91">
        <f>'[4]СМО'!O106</f>
        <v>873</v>
      </c>
      <c r="H338" s="87">
        <f t="shared" si="273"/>
        <v>104.06254126710913</v>
      </c>
      <c r="I338" s="91">
        <f>'[4]СМО'!X106</f>
        <v>546</v>
      </c>
      <c r="J338" s="88">
        <f t="shared" si="283"/>
        <v>14883</v>
      </c>
      <c r="K338" s="84">
        <f t="shared" si="274"/>
        <v>101.82529925564661</v>
      </c>
      <c r="L338" s="91">
        <f>'[9]реализация'!L22</f>
        <v>0</v>
      </c>
      <c r="M338" s="87">
        <f t="shared" si="284"/>
        <v>11334.210419999996</v>
      </c>
      <c r="N338" s="93">
        <f t="shared" si="285"/>
        <v>-593.7895800000042</v>
      </c>
      <c r="O338" s="89">
        <f t="shared" si="286"/>
        <v>576</v>
      </c>
      <c r="P338" s="91">
        <f>'[4]СМО'!AD106</f>
        <v>751</v>
      </c>
      <c r="Q338" s="88">
        <f t="shared" si="287"/>
        <v>7383</v>
      </c>
      <c r="R338" s="88">
        <f t="shared" si="288"/>
        <v>0</v>
      </c>
      <c r="S338" s="148">
        <f>'[9]реализация'!S22</f>
        <v>0</v>
      </c>
      <c r="T338" s="148">
        <f>'[9]реализация'!T22</f>
        <v>0</v>
      </c>
      <c r="U338" s="94">
        <f t="shared" si="289"/>
        <v>0</v>
      </c>
      <c r="V338" s="148">
        <f>'[9]реализация'!V22</f>
        <v>0</v>
      </c>
      <c r="W338" s="91">
        <f>'[4]СМО'!AI106</f>
        <v>0</v>
      </c>
      <c r="X338" s="91">
        <f>'[4]СМО'!AK106</f>
        <v>7383</v>
      </c>
      <c r="Y338" s="148">
        <f>'[4]СМО'!AL106</f>
        <v>3200</v>
      </c>
      <c r="Z338" s="148">
        <f>'[4]СМО'!AM106</f>
        <v>0</v>
      </c>
      <c r="AA338" s="154">
        <f>'[9]реализация'!AA22</f>
        <v>0</v>
      </c>
      <c r="AB338" s="95">
        <f t="shared" si="290"/>
        <v>11334</v>
      </c>
      <c r="AC338" s="80">
        <f t="shared" si="278"/>
        <v>-0.21041999999579275</v>
      </c>
    </row>
    <row r="339" spans="1:29" ht="11.25">
      <c r="A339" s="81" t="s">
        <v>100</v>
      </c>
      <c r="B339" s="91">
        <f>'[2]реализация'!M339</f>
        <v>76</v>
      </c>
      <c r="C339" s="91">
        <f>'[2]реализация'!O339</f>
        <v>114</v>
      </c>
      <c r="D339" s="87">
        <f>'[9]реализация'!D23</f>
        <v>580.497</v>
      </c>
      <c r="E339" s="87">
        <f>'[9]реализация'!E23</f>
        <v>1794.78</v>
      </c>
      <c r="F339" s="91">
        <f>'[4]СМО'!H107</f>
        <v>1871</v>
      </c>
      <c r="G339" s="91">
        <f>'[4]СМО'!O107</f>
        <v>81</v>
      </c>
      <c r="H339" s="87">
        <f t="shared" si="273"/>
        <v>104.24676004858536</v>
      </c>
      <c r="I339" s="91">
        <f>'[4]СМО'!X107</f>
        <v>286</v>
      </c>
      <c r="J339" s="88">
        <f t="shared" si="283"/>
        <v>2076</v>
      </c>
      <c r="K339" s="84">
        <f t="shared" si="274"/>
        <v>115.66877277437904</v>
      </c>
      <c r="L339" s="91">
        <f>'[9]реализация'!L23</f>
        <v>0</v>
      </c>
      <c r="M339" s="87">
        <f t="shared" si="284"/>
        <v>-0.22000000000002728</v>
      </c>
      <c r="N339" s="93">
        <f t="shared" si="285"/>
        <v>-76.22000000000003</v>
      </c>
      <c r="O339" s="89">
        <f t="shared" si="286"/>
        <v>319</v>
      </c>
      <c r="P339" s="91">
        <f>'[4]СМО'!AD107</f>
        <v>0</v>
      </c>
      <c r="Q339" s="88">
        <f t="shared" si="287"/>
        <v>0</v>
      </c>
      <c r="R339" s="88">
        <f t="shared" si="288"/>
        <v>0</v>
      </c>
      <c r="S339" s="148">
        <f>'[9]реализация'!S23</f>
        <v>0</v>
      </c>
      <c r="T339" s="148">
        <f>'[9]реализация'!T23</f>
        <v>0</v>
      </c>
      <c r="U339" s="94">
        <f t="shared" si="289"/>
        <v>0</v>
      </c>
      <c r="V339" s="148">
        <f>'[9]реализация'!V23</f>
        <v>0</v>
      </c>
      <c r="W339" s="91">
        <f>'[4]СМО'!AI107</f>
        <v>0</v>
      </c>
      <c r="X339" s="91">
        <f>'[4]СМО'!AK107</f>
        <v>0</v>
      </c>
      <c r="Y339" s="148">
        <f>'[4]СМО'!AL107</f>
        <v>0</v>
      </c>
      <c r="Z339" s="148">
        <f>'[4]СМО'!AM107</f>
        <v>0</v>
      </c>
      <c r="AA339" s="154">
        <f>'[9]реализация'!AA23</f>
        <v>0</v>
      </c>
      <c r="AB339" s="95">
        <f t="shared" si="290"/>
        <v>0</v>
      </c>
      <c r="AC339" s="80">
        <f t="shared" si="278"/>
        <v>0.22000000000002728</v>
      </c>
    </row>
    <row r="340" spans="1:29" ht="11.25">
      <c r="A340" s="81" t="s">
        <v>101</v>
      </c>
      <c r="B340" s="91">
        <f>'[2]реализация'!M340</f>
        <v>3302</v>
      </c>
      <c r="C340" s="91">
        <f>'[2]реализация'!O340</f>
        <v>252</v>
      </c>
      <c r="D340" s="87">
        <f>'[9]реализация'!D24</f>
        <v>1209.999</v>
      </c>
      <c r="E340" s="87">
        <f>'[9]реализация'!E24</f>
        <v>3666.78746</v>
      </c>
      <c r="F340" s="91">
        <f>'[4]СМО'!H108</f>
        <v>5630</v>
      </c>
      <c r="G340" s="91">
        <f>'[4]СМО'!O108</f>
        <v>182</v>
      </c>
      <c r="H340" s="87">
        <f t="shared" si="273"/>
        <v>153.5403963664695</v>
      </c>
      <c r="I340" s="91">
        <f>'[4]СМО'!X108</f>
        <v>165</v>
      </c>
      <c r="J340" s="88">
        <f t="shared" si="283"/>
        <v>5613</v>
      </c>
      <c r="K340" s="84">
        <f t="shared" si="274"/>
        <v>153.07677527619776</v>
      </c>
      <c r="L340" s="91">
        <f>'[9]реализация'!L24</f>
        <v>0</v>
      </c>
      <c r="M340" s="87">
        <f t="shared" si="284"/>
        <v>1338.7874599999996</v>
      </c>
      <c r="N340" s="93">
        <f t="shared" si="285"/>
        <v>-1963.2125400000004</v>
      </c>
      <c r="O340" s="89">
        <f t="shared" si="286"/>
        <v>235</v>
      </c>
      <c r="P340" s="91">
        <f>'[4]СМО'!AD108</f>
        <v>1000</v>
      </c>
      <c r="Q340" s="88">
        <f t="shared" si="287"/>
        <v>339</v>
      </c>
      <c r="R340" s="88">
        <f t="shared" si="288"/>
        <v>0</v>
      </c>
      <c r="S340" s="148">
        <f>'[9]реализация'!S24</f>
        <v>0</v>
      </c>
      <c r="T340" s="148">
        <f>'[9]реализация'!T24</f>
        <v>0</v>
      </c>
      <c r="U340" s="94">
        <f t="shared" si="289"/>
        <v>9</v>
      </c>
      <c r="V340" s="148">
        <f>'[9]реализация'!V24</f>
        <v>0</v>
      </c>
      <c r="W340" s="91">
        <f>'[4]СМО'!AI108</f>
        <v>9</v>
      </c>
      <c r="X340" s="91">
        <f>'[4]СМО'!AK108</f>
        <v>330</v>
      </c>
      <c r="Y340" s="148">
        <f>'[4]СМО'!AL108</f>
        <v>0</v>
      </c>
      <c r="Z340" s="148">
        <f>'[4]СМО'!AM108</f>
        <v>0</v>
      </c>
      <c r="AA340" s="154">
        <f>'[9]реализация'!AA24</f>
        <v>0</v>
      </c>
      <c r="AB340" s="95">
        <f t="shared" si="290"/>
        <v>1339</v>
      </c>
      <c r="AC340" s="80">
        <f t="shared" si="278"/>
        <v>0.2125400000004447</v>
      </c>
    </row>
    <row r="341" spans="1:29" ht="11.25">
      <c r="A341" s="81" t="s">
        <v>102</v>
      </c>
      <c r="B341" s="91">
        <f>'[2]реализация'!M341</f>
        <v>6749</v>
      </c>
      <c r="C341" s="91">
        <f>'[2]реализация'!O341</f>
        <v>20</v>
      </c>
      <c r="D341" s="87">
        <f>'[9]реализация'!D25</f>
        <v>847.038</v>
      </c>
      <c r="E341" s="87">
        <f>'[9]реализация'!E25</f>
        <v>2617.3768799999993</v>
      </c>
      <c r="F341" s="91">
        <f>'[4]СМО'!H109</f>
        <v>3132</v>
      </c>
      <c r="G341" s="91">
        <f>'[4]СМО'!O109</f>
        <v>18</v>
      </c>
      <c r="H341" s="87">
        <f t="shared" si="273"/>
        <v>119.6617890198526</v>
      </c>
      <c r="I341" s="91">
        <f>'[4]СМО'!X109</f>
        <v>16</v>
      </c>
      <c r="J341" s="88">
        <f t="shared" si="283"/>
        <v>3130</v>
      </c>
      <c r="K341" s="84">
        <f t="shared" si="274"/>
        <v>119.58537663861388</v>
      </c>
      <c r="L341" s="91">
        <f>'[9]реализация'!L25</f>
        <v>0</v>
      </c>
      <c r="M341" s="87">
        <f t="shared" si="284"/>
        <v>6234.37688</v>
      </c>
      <c r="N341" s="93">
        <f t="shared" si="285"/>
        <v>-514.6231200000002</v>
      </c>
      <c r="O341" s="89">
        <f t="shared" si="286"/>
        <v>18</v>
      </c>
      <c r="P341" s="91">
        <f>'[4]СМО'!AD109</f>
        <v>2335</v>
      </c>
      <c r="Q341" s="88">
        <f t="shared" si="287"/>
        <v>3899</v>
      </c>
      <c r="R341" s="88">
        <f t="shared" si="288"/>
        <v>0</v>
      </c>
      <c r="S341" s="148">
        <f>'[9]реализация'!S25</f>
        <v>0</v>
      </c>
      <c r="T341" s="148">
        <f>'[9]реализация'!T25</f>
        <v>0</v>
      </c>
      <c r="U341" s="94">
        <f t="shared" si="289"/>
        <v>0</v>
      </c>
      <c r="V341" s="148">
        <f>'[9]реализация'!V25</f>
        <v>0</v>
      </c>
      <c r="W341" s="91">
        <f>'[4]СМО'!AI109</f>
        <v>0</v>
      </c>
      <c r="X341" s="91">
        <f>'[4]СМО'!AK109</f>
        <v>3899</v>
      </c>
      <c r="Y341" s="148">
        <f>'[4]СМО'!AL109</f>
        <v>0</v>
      </c>
      <c r="Z341" s="148">
        <f>'[4]СМО'!AM109</f>
        <v>0</v>
      </c>
      <c r="AA341" s="154">
        <f>'[9]реализация'!AA25</f>
        <v>0</v>
      </c>
      <c r="AB341" s="95">
        <f t="shared" si="290"/>
        <v>6234</v>
      </c>
      <c r="AC341" s="80">
        <f t="shared" si="278"/>
        <v>-0.37687999999980093</v>
      </c>
    </row>
    <row r="342" spans="1:29" ht="11.25">
      <c r="A342" s="81" t="s">
        <v>103</v>
      </c>
      <c r="B342" s="91">
        <f>'[2]реализация'!M342</f>
        <v>2089</v>
      </c>
      <c r="C342" s="91">
        <f>'[2]реализация'!O342</f>
        <v>1234</v>
      </c>
      <c r="D342" s="87">
        <f>'[9]реализация'!D26</f>
        <v>4490.14</v>
      </c>
      <c r="E342" s="87">
        <f>'[9]реализация'!E26</f>
        <v>13477.72046</v>
      </c>
      <c r="F342" s="91">
        <f>'[4]СМО'!H110</f>
        <v>14369</v>
      </c>
      <c r="G342" s="91">
        <f>'[4]СМО'!O110</f>
        <v>1161</v>
      </c>
      <c r="H342" s="87">
        <f t="shared" si="273"/>
        <v>106.61298431470807</v>
      </c>
      <c r="I342" s="91">
        <f>'[4]СМО'!X110</f>
        <v>2083</v>
      </c>
      <c r="J342" s="88">
        <f t="shared" si="283"/>
        <v>15291</v>
      </c>
      <c r="K342" s="84">
        <f t="shared" si="274"/>
        <v>113.4539037620016</v>
      </c>
      <c r="L342" s="91">
        <f>'[9]реализация'!L26</f>
        <v>0</v>
      </c>
      <c r="M342" s="87">
        <f t="shared" si="284"/>
        <v>1197.7204600000005</v>
      </c>
      <c r="N342" s="93">
        <f t="shared" si="285"/>
        <v>-891.2795399999995</v>
      </c>
      <c r="O342" s="89">
        <f t="shared" si="286"/>
        <v>2156</v>
      </c>
      <c r="P342" s="91">
        <f>'[4]СМО'!AD110</f>
        <v>1077</v>
      </c>
      <c r="Q342" s="88">
        <f t="shared" si="287"/>
        <v>121</v>
      </c>
      <c r="R342" s="88">
        <f t="shared" si="288"/>
        <v>0</v>
      </c>
      <c r="S342" s="148">
        <f>'[9]реализация'!S26</f>
        <v>0</v>
      </c>
      <c r="T342" s="148">
        <f>'[9]реализация'!T26</f>
        <v>0</v>
      </c>
      <c r="U342" s="94">
        <f t="shared" si="289"/>
        <v>0</v>
      </c>
      <c r="V342" s="148">
        <f>'[9]реализация'!V26</f>
        <v>0</v>
      </c>
      <c r="W342" s="91">
        <f>'[4]СМО'!AI110</f>
        <v>0</v>
      </c>
      <c r="X342" s="91">
        <f>'[4]СМО'!AK110</f>
        <v>121</v>
      </c>
      <c r="Y342" s="148">
        <f>'[4]СМО'!AL110</f>
        <v>0</v>
      </c>
      <c r="Z342" s="148">
        <f>'[4]СМО'!AM110</f>
        <v>0</v>
      </c>
      <c r="AA342" s="154">
        <f>'[9]реализация'!AA26</f>
        <v>0</v>
      </c>
      <c r="AB342" s="95">
        <f t="shared" si="290"/>
        <v>1198</v>
      </c>
      <c r="AC342" s="80">
        <f t="shared" si="278"/>
        <v>0.2795399999995425</v>
      </c>
    </row>
    <row r="343" spans="1:29" ht="11.25">
      <c r="A343" s="81" t="s">
        <v>104</v>
      </c>
      <c r="B343" s="91">
        <f>'[2]реализация'!M343</f>
        <v>7959</v>
      </c>
      <c r="C343" s="91">
        <f>'[2]реализация'!O343</f>
        <v>3039</v>
      </c>
      <c r="D343" s="87">
        <f>'[9]реализация'!D27</f>
        <v>2999.688</v>
      </c>
      <c r="E343" s="87">
        <f>'[9]реализация'!E27</f>
        <v>10470.78428</v>
      </c>
      <c r="F343" s="91">
        <f>'[4]СМО'!H111</f>
        <v>11826</v>
      </c>
      <c r="G343" s="91">
        <f>'[4]СМО'!O111</f>
        <v>2708</v>
      </c>
      <c r="H343" s="87">
        <f t="shared" si="273"/>
        <v>112.94282914975686</v>
      </c>
      <c r="I343" s="91">
        <f>'[4]СМО'!X111</f>
        <v>3761</v>
      </c>
      <c r="J343" s="88">
        <f t="shared" si="283"/>
        <v>12879</v>
      </c>
      <c r="K343" s="84">
        <f t="shared" si="274"/>
        <v>122.99938243021467</v>
      </c>
      <c r="L343" s="91">
        <f>'[9]реализация'!L27</f>
        <v>0</v>
      </c>
      <c r="M343" s="87">
        <f t="shared" si="284"/>
        <v>6603.78428</v>
      </c>
      <c r="N343" s="93">
        <f t="shared" si="285"/>
        <v>-1355.2157200000001</v>
      </c>
      <c r="O343" s="89">
        <f t="shared" si="286"/>
        <v>4092</v>
      </c>
      <c r="P343" s="91">
        <f>'[4]СМО'!AD111</f>
        <v>1379</v>
      </c>
      <c r="Q343" s="88">
        <f t="shared" si="287"/>
        <v>552</v>
      </c>
      <c r="R343" s="88">
        <f t="shared" si="288"/>
        <v>0</v>
      </c>
      <c r="S343" s="148">
        <f>'[9]реализация'!S27</f>
        <v>0</v>
      </c>
      <c r="T343" s="148">
        <f>'[9]реализация'!T27</f>
        <v>0</v>
      </c>
      <c r="U343" s="94">
        <f t="shared" si="289"/>
        <v>550</v>
      </c>
      <c r="V343" s="148">
        <f>'[9]реализация'!V27</f>
        <v>0</v>
      </c>
      <c r="W343" s="91">
        <f>'[4]СМО'!AI111</f>
        <v>550</v>
      </c>
      <c r="X343" s="91">
        <f>'[4]СМО'!AK111</f>
        <v>2</v>
      </c>
      <c r="Y343" s="148">
        <f>'[4]СМО'!AL111</f>
        <v>4658</v>
      </c>
      <c r="Z343" s="148">
        <f>'[4]СМО'!AM111</f>
        <v>15</v>
      </c>
      <c r="AA343" s="154">
        <f>'[9]реализация'!AA27</f>
        <v>0</v>
      </c>
      <c r="AB343" s="95">
        <f t="shared" si="290"/>
        <v>6604</v>
      </c>
      <c r="AC343" s="80">
        <f t="shared" si="278"/>
        <v>0.21572000000014668</v>
      </c>
    </row>
    <row r="344" spans="1:29" ht="11.25">
      <c r="A344" s="81" t="s">
        <v>105</v>
      </c>
      <c r="B344" s="91">
        <f>'[2]реализация'!M344</f>
        <v>2520</v>
      </c>
      <c r="C344" s="91">
        <f>'[2]реализация'!O344</f>
        <v>4256</v>
      </c>
      <c r="D344" s="87">
        <f>'[9]реализация'!D28</f>
        <v>2825.885</v>
      </c>
      <c r="E344" s="87">
        <f>'[9]реализация'!E28</f>
        <v>12649.407659999999</v>
      </c>
      <c r="F344" s="91">
        <f>'[4]СМО'!H112</f>
        <v>14873</v>
      </c>
      <c r="G344" s="91">
        <f>'[4]СМО'!O112</f>
        <v>3798</v>
      </c>
      <c r="H344" s="87">
        <f t="shared" si="273"/>
        <v>117.5786281837643</v>
      </c>
      <c r="I344" s="91">
        <f>'[4]СМО'!X112</f>
        <v>3933</v>
      </c>
      <c r="J344" s="88">
        <f t="shared" si="283"/>
        <v>15008</v>
      </c>
      <c r="K344" s="84">
        <f t="shared" si="274"/>
        <v>118.64587183365391</v>
      </c>
      <c r="L344" s="91">
        <f>'[9]реализация'!L28</f>
        <v>0</v>
      </c>
      <c r="M344" s="87">
        <f t="shared" si="284"/>
        <v>296.40765999999894</v>
      </c>
      <c r="N344" s="93">
        <f t="shared" si="285"/>
        <v>-2223.592340000001</v>
      </c>
      <c r="O344" s="89">
        <f t="shared" si="286"/>
        <v>4391</v>
      </c>
      <c r="P344" s="91">
        <f>'[4]СМО'!AD112</f>
        <v>212</v>
      </c>
      <c r="Q344" s="88">
        <f>R344+U344+X344</f>
        <v>84</v>
      </c>
      <c r="R344" s="88">
        <f>SUM(S344:T344)</f>
        <v>0</v>
      </c>
      <c r="S344" s="148">
        <f>'[9]реализация'!S28</f>
        <v>0</v>
      </c>
      <c r="T344" s="148">
        <f>'[9]реализация'!T28</f>
        <v>0</v>
      </c>
      <c r="U344" s="94">
        <f>SUM(V344:W344)</f>
        <v>55</v>
      </c>
      <c r="V344" s="148">
        <f>'[9]реализация'!V28</f>
        <v>0</v>
      </c>
      <c r="W344" s="91">
        <f>'[4]СМО'!AI112</f>
        <v>55</v>
      </c>
      <c r="X344" s="91">
        <f>'[4]СМО'!AK112</f>
        <v>29</v>
      </c>
      <c r="Y344" s="148">
        <f>'[4]СМО'!AL112</f>
        <v>0</v>
      </c>
      <c r="Z344" s="148">
        <f>'[4]СМО'!AM112</f>
        <v>0</v>
      </c>
      <c r="AA344" s="154">
        <f>'[9]реализация'!AA28</f>
        <v>0</v>
      </c>
      <c r="AB344" s="95">
        <f>P344+Q344+Y344+Z344-AA344</f>
        <v>296</v>
      </c>
      <c r="AC344" s="80">
        <f>AB344-M344</f>
        <v>-0.4076599999989412</v>
      </c>
    </row>
    <row r="345" spans="1:29" ht="11.25">
      <c r="A345" s="81" t="s">
        <v>106</v>
      </c>
      <c r="B345" s="87">
        <f aca="true" t="shared" si="291" ref="B345:G345">SUM(B346:B350)</f>
        <v>13</v>
      </c>
      <c r="C345" s="87">
        <f t="shared" si="291"/>
        <v>1255</v>
      </c>
      <c r="D345" s="87">
        <f t="shared" si="291"/>
        <v>357.55999999999995</v>
      </c>
      <c r="E345" s="87">
        <f t="shared" si="291"/>
        <v>1540.4015</v>
      </c>
      <c r="F345" s="87">
        <f t="shared" si="291"/>
        <v>1541</v>
      </c>
      <c r="G345" s="87">
        <f t="shared" si="291"/>
        <v>820</v>
      </c>
      <c r="H345" s="87">
        <f t="shared" si="273"/>
        <v>100.03885350669938</v>
      </c>
      <c r="I345" s="88">
        <f>SUM(I346:I350)</f>
        <v>1388</v>
      </c>
      <c r="J345" s="88">
        <f>SUM(J346:J350)</f>
        <v>2109</v>
      </c>
      <c r="K345" s="84">
        <f t="shared" si="274"/>
        <v>136.9123569407067</v>
      </c>
      <c r="L345" s="87">
        <f>SUM(L346:L350)</f>
        <v>0</v>
      </c>
      <c r="M345" s="87">
        <f>SUM(M346:M350)</f>
        <v>12.401499999999878</v>
      </c>
      <c r="N345" s="87">
        <f>SUM(N346:N350)</f>
        <v>-0.5985000000001222</v>
      </c>
      <c r="O345" s="89">
        <f>SUM(O346:O350)</f>
        <v>1823</v>
      </c>
      <c r="P345" s="90">
        <f aca="true" t="shared" si="292" ref="P345:AB345">SUM(P346:P350)</f>
        <v>13</v>
      </c>
      <c r="Q345" s="87">
        <f t="shared" si="292"/>
        <v>0</v>
      </c>
      <c r="R345" s="87">
        <f t="shared" si="292"/>
        <v>0</v>
      </c>
      <c r="S345" s="87">
        <f t="shared" si="292"/>
        <v>0</v>
      </c>
      <c r="T345" s="87">
        <f t="shared" si="292"/>
        <v>0</v>
      </c>
      <c r="U345" s="87">
        <f t="shared" si="292"/>
        <v>0</v>
      </c>
      <c r="V345" s="87">
        <f t="shared" si="292"/>
        <v>0</v>
      </c>
      <c r="W345" s="87">
        <f t="shared" si="292"/>
        <v>0</v>
      </c>
      <c r="X345" s="87">
        <f t="shared" si="292"/>
        <v>0</v>
      </c>
      <c r="Y345" s="87">
        <f t="shared" si="292"/>
        <v>0</v>
      </c>
      <c r="Z345" s="87">
        <f t="shared" si="292"/>
        <v>0</v>
      </c>
      <c r="AA345" s="87">
        <f t="shared" si="292"/>
        <v>0</v>
      </c>
      <c r="AB345" s="89">
        <f t="shared" si="292"/>
        <v>13</v>
      </c>
      <c r="AC345" s="80">
        <f aca="true" t="shared" si="293" ref="AC345:AC374">AB345-M345</f>
        <v>0.5985000000001222</v>
      </c>
    </row>
    <row r="346" spans="1:29" ht="11.25">
      <c r="A346" s="81" t="s">
        <v>107</v>
      </c>
      <c r="B346" s="91">
        <f>'[2]реализация'!M346</f>
        <v>0</v>
      </c>
      <c r="C346" s="91">
        <f>'[2]реализация'!O346</f>
        <v>29</v>
      </c>
      <c r="D346" s="87">
        <f>'[9]реализация'!D30</f>
        <v>3.5999999999999996</v>
      </c>
      <c r="E346" s="87">
        <f>'[9]реализация'!E30</f>
        <v>16.49286</v>
      </c>
      <c r="F346" s="91">
        <f>'[4]СМО'!H114</f>
        <v>17</v>
      </c>
      <c r="G346" s="91">
        <f>'[4]СМО'!O114</f>
        <v>17</v>
      </c>
      <c r="H346" s="87">
        <f t="shared" si="273"/>
        <v>103.07490635341597</v>
      </c>
      <c r="I346" s="91">
        <f>'[4]СМО'!X114</f>
        <v>21</v>
      </c>
      <c r="J346" s="88">
        <f aca="true" t="shared" si="294" ref="J346:J358">F346-G346+I346</f>
        <v>21</v>
      </c>
      <c r="K346" s="84">
        <f t="shared" si="274"/>
        <v>127.32782549539618</v>
      </c>
      <c r="L346" s="91">
        <f>'[9]реализация'!L30</f>
        <v>0</v>
      </c>
      <c r="M346" s="87">
        <f aca="true" t="shared" si="295" ref="M346:M358">B346+E346-F346-L346</f>
        <v>-0.5071399999999997</v>
      </c>
      <c r="N346" s="93">
        <f aca="true" t="shared" si="296" ref="N346:N358">M346-B346</f>
        <v>-0.5071399999999997</v>
      </c>
      <c r="O346" s="89">
        <f aca="true" t="shared" si="297" ref="O346:O358">C346-G346+I346</f>
        <v>33</v>
      </c>
      <c r="P346" s="91">
        <f>'[4]СМО'!AD114</f>
        <v>0</v>
      </c>
      <c r="Q346" s="88">
        <f>R346+U346+X346</f>
        <v>0</v>
      </c>
      <c r="R346" s="88">
        <f>SUM(S346:T346)</f>
        <v>0</v>
      </c>
      <c r="S346" s="148">
        <f>'[9]реализация'!S30</f>
        <v>0</v>
      </c>
      <c r="T346" s="148">
        <f>'[9]реализация'!T30</f>
        <v>0</v>
      </c>
      <c r="U346" s="94">
        <f>SUM(V346:W346)</f>
        <v>0</v>
      </c>
      <c r="V346" s="148">
        <f>'[9]реализация'!V30</f>
        <v>0</v>
      </c>
      <c r="W346" s="91">
        <f>'[4]СМО'!AI114</f>
        <v>0</v>
      </c>
      <c r="X346" s="91">
        <f>'[4]СМО'!AK114</f>
        <v>0</v>
      </c>
      <c r="Y346" s="148">
        <f>'[4]СМО'!AL114</f>
        <v>0</v>
      </c>
      <c r="Z346" s="148">
        <f>'[4]СМО'!AM114</f>
        <v>0</v>
      </c>
      <c r="AA346" s="154">
        <f>'[9]реализация'!AA30</f>
        <v>0</v>
      </c>
      <c r="AB346" s="95">
        <f aca="true" t="shared" si="298" ref="AB346:AB355">P346+Q346+Y346+Z346-AA346</f>
        <v>0</v>
      </c>
      <c r="AC346" s="80">
        <f t="shared" si="293"/>
        <v>0.5071399999999997</v>
      </c>
    </row>
    <row r="347" spans="1:29" ht="11.25">
      <c r="A347" s="81" t="s">
        <v>108</v>
      </c>
      <c r="B347" s="91">
        <f>'[2]реализация'!M347</f>
        <v>0</v>
      </c>
      <c r="C347" s="91">
        <f>'[2]реализация'!O347</f>
        <v>0</v>
      </c>
      <c r="D347" s="87">
        <f>'[9]реализация'!D31</f>
        <v>0</v>
      </c>
      <c r="E347" s="87">
        <f>'[9]реализация'!E31</f>
        <v>0</v>
      </c>
      <c r="F347" s="91">
        <f>'[4]СМО'!H115</f>
        <v>0</v>
      </c>
      <c r="G347" s="91">
        <f>'[4]СМО'!O115</f>
        <v>0</v>
      </c>
      <c r="H347" s="87">
        <f t="shared" si="273"/>
        <v>0</v>
      </c>
      <c r="I347" s="91">
        <f>'[4]СМО'!X115</f>
        <v>0</v>
      </c>
      <c r="J347" s="88">
        <f t="shared" si="294"/>
        <v>0</v>
      </c>
      <c r="K347" s="84">
        <f t="shared" si="274"/>
        <v>0</v>
      </c>
      <c r="L347" s="91">
        <f>'[9]реализация'!L31</f>
        <v>0</v>
      </c>
      <c r="M347" s="87">
        <f t="shared" si="295"/>
        <v>0</v>
      </c>
      <c r="N347" s="93">
        <f t="shared" si="296"/>
        <v>0</v>
      </c>
      <c r="O347" s="89">
        <f t="shared" si="297"/>
        <v>0</v>
      </c>
      <c r="P347" s="91">
        <f>'[4]СМО'!AD115</f>
        <v>0</v>
      </c>
      <c r="Q347" s="88">
        <f aca="true" t="shared" si="299" ref="Q347:Q355">R347+U347+X347</f>
        <v>0</v>
      </c>
      <c r="R347" s="88">
        <f aca="true" t="shared" si="300" ref="R347:R355">SUM(S347:T347)</f>
        <v>0</v>
      </c>
      <c r="S347" s="148">
        <f>'[9]реализация'!S31</f>
        <v>0</v>
      </c>
      <c r="T347" s="148">
        <f>'[9]реализация'!T31</f>
        <v>0</v>
      </c>
      <c r="U347" s="94">
        <f aca="true" t="shared" si="301" ref="U347:U355">SUM(V347:W347)</f>
        <v>0</v>
      </c>
      <c r="V347" s="148">
        <f>'[9]реализация'!V31</f>
        <v>0</v>
      </c>
      <c r="W347" s="91">
        <f>'[4]СМО'!AI115</f>
        <v>0</v>
      </c>
      <c r="X347" s="91">
        <f>'[4]СМО'!AK115</f>
        <v>0</v>
      </c>
      <c r="Y347" s="148">
        <f>'[4]СМО'!AL115</f>
        <v>0</v>
      </c>
      <c r="Z347" s="148">
        <f>'[4]СМО'!AM115</f>
        <v>0</v>
      </c>
      <c r="AA347" s="154">
        <f>'[9]реализация'!AA31</f>
        <v>0</v>
      </c>
      <c r="AB347" s="95">
        <f t="shared" si="298"/>
        <v>0</v>
      </c>
      <c r="AC347" s="80">
        <f t="shared" si="293"/>
        <v>0</v>
      </c>
    </row>
    <row r="348" spans="1:29" ht="11.25">
      <c r="A348" s="81" t="s">
        <v>109</v>
      </c>
      <c r="B348" s="91">
        <f>'[2]реализация'!M348</f>
        <v>0</v>
      </c>
      <c r="C348" s="91">
        <f>'[2]реализация'!O348</f>
        <v>0</v>
      </c>
      <c r="D348" s="87">
        <f>'[9]реализация'!D32</f>
        <v>0</v>
      </c>
      <c r="E348" s="87">
        <f>'[9]реализация'!E32</f>
        <v>0</v>
      </c>
      <c r="F348" s="91">
        <f>'[4]СМО'!H116</f>
        <v>0</v>
      </c>
      <c r="G348" s="91">
        <f>'[4]СМО'!O116</f>
        <v>0</v>
      </c>
      <c r="H348" s="87">
        <f t="shared" si="273"/>
        <v>0</v>
      </c>
      <c r="I348" s="91">
        <f>'[4]СМО'!X116</f>
        <v>0</v>
      </c>
      <c r="J348" s="88">
        <f t="shared" si="294"/>
        <v>0</v>
      </c>
      <c r="K348" s="84">
        <f t="shared" si="274"/>
        <v>0</v>
      </c>
      <c r="L348" s="91">
        <f>'[9]реализация'!L32</f>
        <v>0</v>
      </c>
      <c r="M348" s="87">
        <f t="shared" si="295"/>
        <v>0</v>
      </c>
      <c r="N348" s="93">
        <f t="shared" si="296"/>
        <v>0</v>
      </c>
      <c r="O348" s="89">
        <f t="shared" si="297"/>
        <v>0</v>
      </c>
      <c r="P348" s="91">
        <f>'[4]СМО'!AD116</f>
        <v>0</v>
      </c>
      <c r="Q348" s="88">
        <f t="shared" si="299"/>
        <v>0</v>
      </c>
      <c r="R348" s="88">
        <f t="shared" si="300"/>
        <v>0</v>
      </c>
      <c r="S348" s="148">
        <f>'[9]реализация'!S32</f>
        <v>0</v>
      </c>
      <c r="T348" s="148">
        <f>'[9]реализация'!T32</f>
        <v>0</v>
      </c>
      <c r="U348" s="94">
        <f t="shared" si="301"/>
        <v>0</v>
      </c>
      <c r="V348" s="148">
        <f>'[9]реализация'!V32</f>
        <v>0</v>
      </c>
      <c r="W348" s="91">
        <f>'[4]СМО'!AI116</f>
        <v>0</v>
      </c>
      <c r="X348" s="91">
        <f>'[4]СМО'!AK116</f>
        <v>0</v>
      </c>
      <c r="Y348" s="148">
        <f>'[4]СМО'!AL116</f>
        <v>0</v>
      </c>
      <c r="Z348" s="148">
        <f>'[4]СМО'!AM116</f>
        <v>0</v>
      </c>
      <c r="AA348" s="154">
        <f>'[9]реализация'!AA32</f>
        <v>0</v>
      </c>
      <c r="AB348" s="95">
        <f t="shared" si="298"/>
        <v>0</v>
      </c>
      <c r="AC348" s="80">
        <f t="shared" si="293"/>
        <v>0</v>
      </c>
    </row>
    <row r="349" spans="1:29" ht="11.25">
      <c r="A349" s="81" t="s">
        <v>110</v>
      </c>
      <c r="B349" s="91">
        <f>'[2]реализация'!M349</f>
        <v>1</v>
      </c>
      <c r="C349" s="91">
        <f>'[2]реализация'!O349</f>
        <v>882</v>
      </c>
      <c r="D349" s="87">
        <f>'[9]реализация'!D33</f>
        <v>182.97999999999996</v>
      </c>
      <c r="E349" s="87">
        <f>'[9]реализация'!E33</f>
        <v>766.97758</v>
      </c>
      <c r="F349" s="91">
        <f>'[4]СМО'!H117</f>
        <v>768</v>
      </c>
      <c r="G349" s="91">
        <f>'[4]СМО'!O117</f>
        <v>475</v>
      </c>
      <c r="H349" s="87">
        <f t="shared" si="273"/>
        <v>100.13330507001261</v>
      </c>
      <c r="I349" s="91">
        <f>'[4]СМО'!X117</f>
        <v>1032</v>
      </c>
      <c r="J349" s="88">
        <f t="shared" si="294"/>
        <v>1325</v>
      </c>
      <c r="K349" s="84">
        <f t="shared" si="274"/>
        <v>172.7560276273004</v>
      </c>
      <c r="L349" s="91">
        <f>'[9]реализация'!L33</f>
        <v>0</v>
      </c>
      <c r="M349" s="87">
        <f t="shared" si="295"/>
        <v>-0.022420000000010987</v>
      </c>
      <c r="N349" s="93">
        <f t="shared" si="296"/>
        <v>-1.022420000000011</v>
      </c>
      <c r="O349" s="89">
        <f t="shared" si="297"/>
        <v>1439</v>
      </c>
      <c r="P349" s="91">
        <f>'[4]СМО'!AD117</f>
        <v>0</v>
      </c>
      <c r="Q349" s="88">
        <f t="shared" si="299"/>
        <v>0</v>
      </c>
      <c r="R349" s="88">
        <f t="shared" si="300"/>
        <v>0</v>
      </c>
      <c r="S349" s="148">
        <f>'[9]реализация'!S33</f>
        <v>0</v>
      </c>
      <c r="T349" s="148">
        <f>'[9]реализация'!T33</f>
        <v>0</v>
      </c>
      <c r="U349" s="94">
        <f t="shared" si="301"/>
        <v>0</v>
      </c>
      <c r="V349" s="148">
        <f>'[9]реализация'!V33</f>
        <v>0</v>
      </c>
      <c r="W349" s="91">
        <f>'[4]СМО'!AI117</f>
        <v>0</v>
      </c>
      <c r="X349" s="91">
        <f>'[4]СМО'!AK117</f>
        <v>0</v>
      </c>
      <c r="Y349" s="148">
        <f>'[4]СМО'!AL117</f>
        <v>0</v>
      </c>
      <c r="Z349" s="148">
        <f>'[4]СМО'!AM117</f>
        <v>0</v>
      </c>
      <c r="AA349" s="154">
        <f>'[9]реализация'!AA33</f>
        <v>0</v>
      </c>
      <c r="AB349" s="95">
        <f t="shared" si="298"/>
        <v>0</v>
      </c>
      <c r="AC349" s="80">
        <f t="shared" si="293"/>
        <v>0.022420000000010987</v>
      </c>
    </row>
    <row r="350" spans="1:29" ht="11.25">
      <c r="A350" s="81" t="s">
        <v>111</v>
      </c>
      <c r="B350" s="91">
        <f>'[2]реализация'!M350</f>
        <v>12</v>
      </c>
      <c r="C350" s="91">
        <f>'[2]реализация'!O350</f>
        <v>344</v>
      </c>
      <c r="D350" s="87">
        <f>'[9]реализация'!D34</f>
        <v>170.98000000000002</v>
      </c>
      <c r="E350" s="87">
        <f>'[9]реализация'!E34</f>
        <v>756.9310599999999</v>
      </c>
      <c r="F350" s="91">
        <f>'[4]СМО'!H118</f>
        <v>756</v>
      </c>
      <c r="G350" s="91">
        <f>'[4]СМО'!O118</f>
        <v>328</v>
      </c>
      <c r="H350" s="87">
        <f t="shared" si="273"/>
        <v>99.87699540298955</v>
      </c>
      <c r="I350" s="91">
        <f>'[4]СМО'!X118</f>
        <v>335</v>
      </c>
      <c r="J350" s="88">
        <f t="shared" si="294"/>
        <v>763</v>
      </c>
      <c r="K350" s="84">
        <f t="shared" si="274"/>
        <v>100.80178239746166</v>
      </c>
      <c r="L350" s="91">
        <f>'[9]реализация'!L34</f>
        <v>0</v>
      </c>
      <c r="M350" s="87">
        <f t="shared" si="295"/>
        <v>12.931059999999889</v>
      </c>
      <c r="N350" s="93">
        <f t="shared" si="296"/>
        <v>0.9310599999998885</v>
      </c>
      <c r="O350" s="89">
        <f t="shared" si="297"/>
        <v>351</v>
      </c>
      <c r="P350" s="91">
        <f>'[4]СМО'!AD118</f>
        <v>13</v>
      </c>
      <c r="Q350" s="88">
        <f t="shared" si="299"/>
        <v>0</v>
      </c>
      <c r="R350" s="88">
        <f t="shared" si="300"/>
        <v>0</v>
      </c>
      <c r="S350" s="148">
        <f>'[9]реализация'!S34</f>
        <v>0</v>
      </c>
      <c r="T350" s="148">
        <f>'[9]реализация'!T34</f>
        <v>0</v>
      </c>
      <c r="U350" s="94">
        <f t="shared" si="301"/>
        <v>0</v>
      </c>
      <c r="V350" s="148">
        <f>'[9]реализация'!V34</f>
        <v>0</v>
      </c>
      <c r="W350" s="91">
        <f>'[4]СМО'!AI118</f>
        <v>0</v>
      </c>
      <c r="X350" s="91">
        <f>'[4]СМО'!AK118</f>
        <v>0</v>
      </c>
      <c r="Y350" s="148">
        <f>'[4]СМО'!AL118</f>
        <v>0</v>
      </c>
      <c r="Z350" s="148">
        <f>'[4]СМО'!AM118</f>
        <v>0</v>
      </c>
      <c r="AA350" s="154">
        <f>'[9]реализация'!AA34</f>
        <v>0</v>
      </c>
      <c r="AB350" s="95">
        <f t="shared" si="298"/>
        <v>13</v>
      </c>
      <c r="AC350" s="80">
        <f t="shared" si="293"/>
        <v>0.06894000000011147</v>
      </c>
    </row>
    <row r="351" spans="1:29" ht="11.25">
      <c r="A351" s="81" t="s">
        <v>112</v>
      </c>
      <c r="B351" s="91">
        <f>'[2]реализация'!M351</f>
        <v>5013</v>
      </c>
      <c r="C351" s="91">
        <f>'[2]реализация'!O351</f>
        <v>722</v>
      </c>
      <c r="D351" s="87">
        <f>'[9]реализация'!D35</f>
        <v>569.924</v>
      </c>
      <c r="E351" s="87">
        <f>'[9]реализация'!E35</f>
        <v>2208.7133799999997</v>
      </c>
      <c r="F351" s="91">
        <f>'[4]СМО'!H119</f>
        <v>2434</v>
      </c>
      <c r="G351" s="91">
        <f>'[4]СМО'!O119</f>
        <v>490</v>
      </c>
      <c r="H351" s="87">
        <f t="shared" si="273"/>
        <v>110.19990289550383</v>
      </c>
      <c r="I351" s="91">
        <f>'[4]СМО'!X119</f>
        <v>650</v>
      </c>
      <c r="J351" s="88">
        <f t="shared" si="294"/>
        <v>2594</v>
      </c>
      <c r="K351" s="84">
        <f t="shared" si="274"/>
        <v>117.4439392403192</v>
      </c>
      <c r="L351" s="91">
        <f>'[9]реализация'!L35</f>
        <v>0</v>
      </c>
      <c r="M351" s="87">
        <f t="shared" si="295"/>
        <v>4787.713379999999</v>
      </c>
      <c r="N351" s="93">
        <f t="shared" si="296"/>
        <v>-225.28662000000077</v>
      </c>
      <c r="O351" s="89">
        <f t="shared" si="297"/>
        <v>882</v>
      </c>
      <c r="P351" s="91">
        <f>'[4]СМО'!AD119</f>
        <v>586</v>
      </c>
      <c r="Q351" s="88">
        <f t="shared" si="299"/>
        <v>4202</v>
      </c>
      <c r="R351" s="88">
        <f t="shared" si="300"/>
        <v>0</v>
      </c>
      <c r="S351" s="148">
        <f>'[9]реализация'!S35</f>
        <v>0</v>
      </c>
      <c r="T351" s="148">
        <f>'[9]реализация'!T35</f>
        <v>0</v>
      </c>
      <c r="U351" s="94">
        <f t="shared" si="301"/>
        <v>3632</v>
      </c>
      <c r="V351" s="148">
        <f>'[9]реализация'!V35</f>
        <v>0</v>
      </c>
      <c r="W351" s="91">
        <f>'[4]СМО'!AI119</f>
        <v>3632</v>
      </c>
      <c r="X351" s="91">
        <f>'[4]СМО'!AK119</f>
        <v>570</v>
      </c>
      <c r="Y351" s="148">
        <f>'[4]СМО'!AL119</f>
        <v>0</v>
      </c>
      <c r="Z351" s="148">
        <f>'[4]СМО'!AM119</f>
        <v>0</v>
      </c>
      <c r="AA351" s="154">
        <f>'[9]реализация'!AA35</f>
        <v>0</v>
      </c>
      <c r="AB351" s="95">
        <f t="shared" si="298"/>
        <v>4788</v>
      </c>
      <c r="AC351" s="80">
        <f t="shared" si="293"/>
        <v>0.2866200000007666</v>
      </c>
    </row>
    <row r="352" spans="1:29" ht="11.25">
      <c r="A352" s="81" t="s">
        <v>113</v>
      </c>
      <c r="B352" s="91">
        <f>'[2]реализация'!M352</f>
        <v>12762</v>
      </c>
      <c r="C352" s="91">
        <f>'[2]реализация'!O352</f>
        <v>9343</v>
      </c>
      <c r="D352" s="87">
        <f>'[9]реализация'!D36</f>
        <v>6347.472</v>
      </c>
      <c r="E352" s="87">
        <f>'[9]реализация'!E36</f>
        <v>26858.5456802</v>
      </c>
      <c r="F352" s="91">
        <f>'[4]СМО'!H120</f>
        <v>34524</v>
      </c>
      <c r="G352" s="91">
        <f>'[4]СМО'!O120</f>
        <v>6331</v>
      </c>
      <c r="H352" s="87">
        <f t="shared" si="273"/>
        <v>128.54009450500865</v>
      </c>
      <c r="I352" s="91">
        <f>'[4]СМО'!X120</f>
        <v>8577</v>
      </c>
      <c r="J352" s="88">
        <f t="shared" si="294"/>
        <v>36770</v>
      </c>
      <c r="K352" s="84">
        <f t="shared" si="274"/>
        <v>136.9024236748108</v>
      </c>
      <c r="L352" s="91">
        <f>'[9]реализация'!L36</f>
        <v>0</v>
      </c>
      <c r="M352" s="87">
        <f t="shared" si="295"/>
        <v>5096.545680199997</v>
      </c>
      <c r="N352" s="93">
        <f t="shared" si="296"/>
        <v>-7665.454319800003</v>
      </c>
      <c r="O352" s="89">
        <f t="shared" si="297"/>
        <v>11589</v>
      </c>
      <c r="P352" s="91">
        <f>'[4]СМО'!AD120</f>
        <v>3716</v>
      </c>
      <c r="Q352" s="88">
        <f t="shared" si="299"/>
        <v>1380</v>
      </c>
      <c r="R352" s="88">
        <f t="shared" si="300"/>
        <v>0</v>
      </c>
      <c r="S352" s="148">
        <f>'[9]реализация'!S36</f>
        <v>0</v>
      </c>
      <c r="T352" s="148">
        <f>'[9]реализация'!T36</f>
        <v>0</v>
      </c>
      <c r="U352" s="94">
        <f t="shared" si="301"/>
        <v>734</v>
      </c>
      <c r="V352" s="148">
        <f>'[9]реализация'!V36</f>
        <v>0</v>
      </c>
      <c r="W352" s="91">
        <f>'[4]СМО'!AI120</f>
        <v>734</v>
      </c>
      <c r="X352" s="91">
        <f>'[4]СМО'!AK120</f>
        <v>646</v>
      </c>
      <c r="Y352" s="148">
        <f>'[4]СМО'!AL120</f>
        <v>0</v>
      </c>
      <c r="Z352" s="148">
        <f>'[4]СМО'!AM120</f>
        <v>0</v>
      </c>
      <c r="AA352" s="154">
        <f>'[9]реализация'!AA36</f>
        <v>0</v>
      </c>
      <c r="AB352" s="95">
        <f t="shared" si="298"/>
        <v>5096</v>
      </c>
      <c r="AC352" s="98">
        <f t="shared" si="293"/>
        <v>-0.5456801999971503</v>
      </c>
    </row>
    <row r="353" spans="1:29" ht="11.25">
      <c r="A353" s="81" t="s">
        <v>114</v>
      </c>
      <c r="B353" s="91">
        <f>'[2]реализация'!M353</f>
        <v>3526</v>
      </c>
      <c r="C353" s="91">
        <f>'[2]реализация'!O353</f>
        <v>118</v>
      </c>
      <c r="D353" s="87">
        <f>'[9]реализация'!D37</f>
        <v>1467.156</v>
      </c>
      <c r="E353" s="87">
        <f>'[9]реализация'!E37</f>
        <v>5405.65198</v>
      </c>
      <c r="F353" s="91">
        <f>'[4]СМО'!H121</f>
        <v>8556</v>
      </c>
      <c r="G353" s="91">
        <f>'[4]СМО'!O121</f>
        <v>117</v>
      </c>
      <c r="H353" s="87">
        <f t="shared" si="273"/>
        <v>158.2787799076921</v>
      </c>
      <c r="I353" s="91">
        <f>'[4]СМО'!X121</f>
        <v>178</v>
      </c>
      <c r="J353" s="88">
        <f t="shared" si="294"/>
        <v>8617</v>
      </c>
      <c r="K353" s="84">
        <f t="shared" si="274"/>
        <v>159.40722843204568</v>
      </c>
      <c r="L353" s="91">
        <f>'[9]реализация'!L37</f>
        <v>0</v>
      </c>
      <c r="M353" s="87">
        <f t="shared" si="295"/>
        <v>375.65197999999873</v>
      </c>
      <c r="N353" s="93">
        <f t="shared" si="296"/>
        <v>-3150.3480200000013</v>
      </c>
      <c r="O353" s="89">
        <f t="shared" si="297"/>
        <v>179</v>
      </c>
      <c r="P353" s="91">
        <f>'[4]СМО'!AD121</f>
        <v>208</v>
      </c>
      <c r="Q353" s="88">
        <f t="shared" si="299"/>
        <v>168</v>
      </c>
      <c r="R353" s="88">
        <f t="shared" si="300"/>
        <v>0</v>
      </c>
      <c r="S353" s="148">
        <f>'[9]реализация'!S37</f>
        <v>0</v>
      </c>
      <c r="T353" s="148">
        <f>'[9]реализация'!T37</f>
        <v>0</v>
      </c>
      <c r="U353" s="94">
        <f t="shared" si="301"/>
        <v>135</v>
      </c>
      <c r="V353" s="148">
        <f>'[9]реализация'!V37</f>
        <v>0</v>
      </c>
      <c r="W353" s="91">
        <f>'[4]СМО'!AI121</f>
        <v>135</v>
      </c>
      <c r="X353" s="91">
        <f>'[4]СМО'!AK121</f>
        <v>33</v>
      </c>
      <c r="Y353" s="148">
        <f>'[4]СМО'!AL121</f>
        <v>0</v>
      </c>
      <c r="Z353" s="148">
        <f>'[4]СМО'!AM121</f>
        <v>0</v>
      </c>
      <c r="AA353" s="154">
        <f>'[9]реализация'!AA37</f>
        <v>0</v>
      </c>
      <c r="AB353" s="95">
        <f t="shared" si="298"/>
        <v>376</v>
      </c>
      <c r="AC353" s="98">
        <f t="shared" si="293"/>
        <v>0.3480200000012701</v>
      </c>
    </row>
    <row r="354" spans="1:29" ht="11.25">
      <c r="A354" s="81" t="s">
        <v>115</v>
      </c>
      <c r="B354" s="91">
        <f>'[2]реализация'!M354</f>
        <v>18056</v>
      </c>
      <c r="C354" s="91">
        <f>'[2]реализация'!O354</f>
        <v>315</v>
      </c>
      <c r="D354" s="87">
        <f>'[9]реализация'!D38</f>
        <v>11646.798</v>
      </c>
      <c r="E354" s="87">
        <f>'[9]реализация'!E38</f>
        <v>22117.944779999998</v>
      </c>
      <c r="F354" s="91">
        <f>'[4]СМО'!H122</f>
        <v>17374</v>
      </c>
      <c r="G354" s="91">
        <f>'[4]СМО'!O122</f>
        <v>201</v>
      </c>
      <c r="H354" s="87">
        <f t="shared" si="273"/>
        <v>78.55160220722823</v>
      </c>
      <c r="I354" s="91">
        <f>'[4]СМО'!X122</f>
        <v>177</v>
      </c>
      <c r="J354" s="88">
        <f t="shared" si="294"/>
        <v>17350</v>
      </c>
      <c r="K354" s="84">
        <f t="shared" si="274"/>
        <v>78.44309302955047</v>
      </c>
      <c r="L354" s="91">
        <f>'[9]реализация'!L38</f>
        <v>0</v>
      </c>
      <c r="M354" s="87">
        <f t="shared" si="295"/>
        <v>22799.944779999998</v>
      </c>
      <c r="N354" s="93">
        <f t="shared" si="296"/>
        <v>4743.944779999998</v>
      </c>
      <c r="O354" s="89">
        <f t="shared" si="297"/>
        <v>291</v>
      </c>
      <c r="P354" s="91">
        <f>'[4]СМО'!AD122</f>
        <v>19177</v>
      </c>
      <c r="Q354" s="88">
        <f t="shared" si="299"/>
        <v>3623</v>
      </c>
      <c r="R354" s="88">
        <f t="shared" si="300"/>
        <v>0</v>
      </c>
      <c r="S354" s="148">
        <f>'[9]реализация'!S38</f>
        <v>0</v>
      </c>
      <c r="T354" s="148">
        <f>'[9]реализация'!T38</f>
        <v>0</v>
      </c>
      <c r="U354" s="94">
        <f t="shared" si="301"/>
        <v>0</v>
      </c>
      <c r="V354" s="148">
        <f>'[9]реализация'!V38</f>
        <v>0</v>
      </c>
      <c r="W354" s="91">
        <f>'[4]СМО'!AI122</f>
        <v>0</v>
      </c>
      <c r="X354" s="91">
        <f>'[4]СМО'!AK122</f>
        <v>3623</v>
      </c>
      <c r="Y354" s="148">
        <f>'[4]СМО'!AL122</f>
        <v>0</v>
      </c>
      <c r="Z354" s="148">
        <f>'[4]СМО'!AM122</f>
        <v>0</v>
      </c>
      <c r="AA354" s="154">
        <f>'[9]реализация'!AA38</f>
        <v>0</v>
      </c>
      <c r="AB354" s="95">
        <f t="shared" si="298"/>
        <v>22800</v>
      </c>
      <c r="AC354" s="98">
        <f t="shared" si="293"/>
        <v>0.05522000000200933</v>
      </c>
    </row>
    <row r="355" spans="1:29" ht="12.75">
      <c r="A355" s="81" t="s">
        <v>116</v>
      </c>
      <c r="B355" s="91">
        <f>'[2]реализация'!M355</f>
        <v>4939.260839999999</v>
      </c>
      <c r="C355" s="91">
        <f>'[2]реализация'!O355</f>
        <v>23</v>
      </c>
      <c r="D355" s="87">
        <f>'[9]реализация'!D39</f>
        <v>285</v>
      </c>
      <c r="E355" s="87">
        <f>'[9]реализация'!E39</f>
        <v>972.72356</v>
      </c>
      <c r="F355" s="91">
        <v>5217</v>
      </c>
      <c r="G355" s="96">
        <v>11</v>
      </c>
      <c r="H355" s="87">
        <f t="shared" si="273"/>
        <v>536.3291498768674</v>
      </c>
      <c r="I355" s="97">
        <v>18</v>
      </c>
      <c r="J355" s="88">
        <f t="shared" si="294"/>
        <v>5224</v>
      </c>
      <c r="K355" s="84">
        <f t="shared" si="274"/>
        <v>537.0487787917875</v>
      </c>
      <c r="L355" s="91">
        <f>'[9]реализация'!L39</f>
        <v>0</v>
      </c>
      <c r="M355" s="87">
        <f t="shared" si="295"/>
        <v>694.9843999999994</v>
      </c>
      <c r="N355" s="93">
        <f t="shared" si="296"/>
        <v>-4244.27644</v>
      </c>
      <c r="O355" s="89">
        <f t="shared" si="297"/>
        <v>30</v>
      </c>
      <c r="P355" s="155">
        <v>508</v>
      </c>
      <c r="Q355" s="88">
        <f t="shared" si="299"/>
        <v>187</v>
      </c>
      <c r="R355" s="88">
        <f t="shared" si="300"/>
        <v>0</v>
      </c>
      <c r="S355" s="148">
        <f>'[9]реализация'!S39</f>
        <v>0</v>
      </c>
      <c r="T355" s="148">
        <f>'[9]реализация'!T39</f>
        <v>0</v>
      </c>
      <c r="U355" s="94">
        <f t="shared" si="301"/>
        <v>186</v>
      </c>
      <c r="V355" s="148">
        <f>'[9]реализация'!V39</f>
        <v>0</v>
      </c>
      <c r="W355" s="148">
        <v>186</v>
      </c>
      <c r="X355" s="148">
        <v>1</v>
      </c>
      <c r="Y355" s="148">
        <f>'[4]СМО'!AL123</f>
        <v>0</v>
      </c>
      <c r="Z355" s="148">
        <f>'[9]реализация'!Z39</f>
        <v>0</v>
      </c>
      <c r="AA355" s="154">
        <f>'[9]реализация'!AA39</f>
        <v>0</v>
      </c>
      <c r="AB355" s="95">
        <f t="shared" si="298"/>
        <v>695</v>
      </c>
      <c r="AC355" s="98">
        <f t="shared" si="293"/>
        <v>0.015600000000631553</v>
      </c>
    </row>
    <row r="356" spans="1:29" ht="11.25">
      <c r="A356" s="81" t="s">
        <v>117</v>
      </c>
      <c r="B356" s="87">
        <f aca="true" t="shared" si="302" ref="B356:G356">B357+B358</f>
        <v>3236.948879999999</v>
      </c>
      <c r="C356" s="87">
        <f t="shared" si="302"/>
        <v>265</v>
      </c>
      <c r="D356" s="87">
        <f t="shared" si="302"/>
        <v>929.8489999999999</v>
      </c>
      <c r="E356" s="87">
        <f t="shared" si="302"/>
        <v>4671.20346</v>
      </c>
      <c r="F356" s="87">
        <f t="shared" si="302"/>
        <v>5886</v>
      </c>
      <c r="G356" s="87">
        <f t="shared" si="302"/>
        <v>230</v>
      </c>
      <c r="H356" s="87">
        <f t="shared" si="273"/>
        <v>126.00607210545267</v>
      </c>
      <c r="I356" s="88">
        <f>I357+I358</f>
        <v>387</v>
      </c>
      <c r="J356" s="88">
        <f t="shared" si="294"/>
        <v>6043</v>
      </c>
      <c r="K356" s="84">
        <f t="shared" si="274"/>
        <v>129.36709033864264</v>
      </c>
      <c r="L356" s="88">
        <f>L357+L358</f>
        <v>0</v>
      </c>
      <c r="M356" s="87">
        <f t="shared" si="295"/>
        <v>2022.1523399999987</v>
      </c>
      <c r="N356" s="93">
        <f t="shared" si="296"/>
        <v>-1214.7965400000003</v>
      </c>
      <c r="O356" s="89">
        <f t="shared" si="297"/>
        <v>422</v>
      </c>
      <c r="P356" s="99">
        <f aca="true" t="shared" si="303" ref="P356:AB356">P357+P358</f>
        <v>1427</v>
      </c>
      <c r="Q356" s="88">
        <f t="shared" si="303"/>
        <v>595</v>
      </c>
      <c r="R356" s="88">
        <f t="shared" si="303"/>
        <v>0</v>
      </c>
      <c r="S356" s="88">
        <f t="shared" si="303"/>
        <v>0</v>
      </c>
      <c r="T356" s="88">
        <f t="shared" si="303"/>
        <v>0</v>
      </c>
      <c r="U356" s="88">
        <f t="shared" si="303"/>
        <v>0</v>
      </c>
      <c r="V356" s="88">
        <f t="shared" si="303"/>
        <v>0</v>
      </c>
      <c r="W356" s="88">
        <f t="shared" si="303"/>
        <v>0</v>
      </c>
      <c r="X356" s="88">
        <f t="shared" si="303"/>
        <v>595</v>
      </c>
      <c r="Y356" s="88">
        <f t="shared" si="303"/>
        <v>0</v>
      </c>
      <c r="Z356" s="88">
        <f t="shared" si="303"/>
        <v>0</v>
      </c>
      <c r="AA356" s="88">
        <f t="shared" si="303"/>
        <v>0</v>
      </c>
      <c r="AB356" s="100">
        <f t="shared" si="303"/>
        <v>2022</v>
      </c>
      <c r="AC356" s="98">
        <f t="shared" si="293"/>
        <v>-0.1523399999987305</v>
      </c>
    </row>
    <row r="357" spans="1:29" ht="12.75">
      <c r="A357" s="81" t="s">
        <v>118</v>
      </c>
      <c r="B357" s="91">
        <f>'[2]реализация'!M357</f>
        <v>1445.8790799999997</v>
      </c>
      <c r="C357" s="91">
        <f>'[2]реализация'!O357</f>
        <v>39</v>
      </c>
      <c r="D357" s="87">
        <f>'[9]реализация'!D41</f>
        <v>337.29900000000004</v>
      </c>
      <c r="E357" s="87">
        <f>'[9]реализация'!E41</f>
        <v>1491.9518799999998</v>
      </c>
      <c r="F357" s="91">
        <v>1773</v>
      </c>
      <c r="G357" s="96">
        <v>37</v>
      </c>
      <c r="H357" s="87">
        <f t="shared" si="273"/>
        <v>118.83761291282397</v>
      </c>
      <c r="I357" s="97">
        <v>92</v>
      </c>
      <c r="J357" s="88">
        <f t="shared" si="294"/>
        <v>1828</v>
      </c>
      <c r="K357" s="84">
        <f t="shared" si="274"/>
        <v>122.52405888586703</v>
      </c>
      <c r="L357" s="91">
        <f>'[9]реализация'!L41</f>
        <v>0</v>
      </c>
      <c r="M357" s="87">
        <f t="shared" si="295"/>
        <v>1164.8309599999993</v>
      </c>
      <c r="N357" s="93">
        <f t="shared" si="296"/>
        <v>-281.0481200000004</v>
      </c>
      <c r="O357" s="89">
        <f t="shared" si="297"/>
        <v>94</v>
      </c>
      <c r="P357" s="155">
        <v>637</v>
      </c>
      <c r="Q357" s="88">
        <f>R357+U357+X357</f>
        <v>528</v>
      </c>
      <c r="R357" s="88">
        <f>SUM(S357:T357)</f>
        <v>0</v>
      </c>
      <c r="S357" s="148">
        <f>'[9]реализация'!S41</f>
        <v>0</v>
      </c>
      <c r="T357" s="148">
        <f>'[9]реализация'!T41</f>
        <v>0</v>
      </c>
      <c r="U357" s="94">
        <f>SUM(V357:W357)</f>
        <v>0</v>
      </c>
      <c r="V357" s="148">
        <f>'[9]реализация'!V41</f>
        <v>0</v>
      </c>
      <c r="W357" s="148">
        <f>'[9]реализация'!W41</f>
        <v>0</v>
      </c>
      <c r="X357" s="156">
        <v>528</v>
      </c>
      <c r="Y357" s="148">
        <f>'[9]реализация'!Y41</f>
        <v>0</v>
      </c>
      <c r="Z357" s="148">
        <f>'[9]реализация'!Z41</f>
        <v>0</v>
      </c>
      <c r="AA357" s="154">
        <f>'[9]реализация'!AA41</f>
        <v>0</v>
      </c>
      <c r="AB357" s="95">
        <f>P357+Q357+Y357+Z357-AA357</f>
        <v>1165</v>
      </c>
      <c r="AC357" s="98">
        <f t="shared" si="293"/>
        <v>0.16904000000067754</v>
      </c>
    </row>
    <row r="358" spans="1:29" ht="12.75">
      <c r="A358" s="81" t="s">
        <v>119</v>
      </c>
      <c r="B358" s="91">
        <f>'[2]реализация'!M358</f>
        <v>1791.0697999999993</v>
      </c>
      <c r="C358" s="91">
        <f>'[2]реализация'!O358</f>
        <v>226</v>
      </c>
      <c r="D358" s="87">
        <f>'[9]реализация'!D42</f>
        <v>592.55</v>
      </c>
      <c r="E358" s="87">
        <f>'[9]реализация'!E42</f>
        <v>3179.2515799999996</v>
      </c>
      <c r="F358" s="91">
        <v>4113</v>
      </c>
      <c r="G358" s="96">
        <v>193</v>
      </c>
      <c r="H358" s="87">
        <f t="shared" si="273"/>
        <v>129.37007017230138</v>
      </c>
      <c r="I358" s="97">
        <v>295</v>
      </c>
      <c r="J358" s="88">
        <f t="shared" si="294"/>
        <v>4215</v>
      </c>
      <c r="K358" s="84">
        <f t="shared" si="274"/>
        <v>132.57837242310973</v>
      </c>
      <c r="L358" s="91">
        <f>'[9]реализация'!L42</f>
        <v>0</v>
      </c>
      <c r="M358" s="87">
        <f t="shared" si="295"/>
        <v>857.3213799999994</v>
      </c>
      <c r="N358" s="93">
        <f t="shared" si="296"/>
        <v>-933.7484199999999</v>
      </c>
      <c r="O358" s="89">
        <f t="shared" si="297"/>
        <v>328</v>
      </c>
      <c r="P358" s="155">
        <v>790</v>
      </c>
      <c r="Q358" s="88">
        <f>R358+U358+X358</f>
        <v>67</v>
      </c>
      <c r="R358" s="88">
        <f>SUM(S358:T358)</f>
        <v>0</v>
      </c>
      <c r="S358" s="148">
        <f>'[9]реализация'!S42</f>
        <v>0</v>
      </c>
      <c r="T358" s="148">
        <f>'[9]реализация'!T42</f>
        <v>0</v>
      </c>
      <c r="U358" s="94">
        <f>SUM(V358:W358)</f>
        <v>0</v>
      </c>
      <c r="V358" s="148">
        <f>'[9]реализация'!V42</f>
        <v>0</v>
      </c>
      <c r="W358" s="148">
        <f>'[9]реализация'!W42</f>
        <v>0</v>
      </c>
      <c r="X358" s="156">
        <v>67</v>
      </c>
      <c r="Y358" s="148">
        <f>'[9]реализация'!Y42</f>
        <v>0</v>
      </c>
      <c r="Z358" s="148">
        <f>'[9]реализация'!Z42</f>
        <v>0</v>
      </c>
      <c r="AA358" s="154">
        <f>'[9]реализация'!AA42</f>
        <v>0</v>
      </c>
      <c r="AB358" s="95">
        <f>P358+Q358+Y358+Z358-AA358</f>
        <v>857</v>
      </c>
      <c r="AC358" s="98">
        <f t="shared" si="293"/>
        <v>-0.32137999999940803</v>
      </c>
    </row>
    <row r="359" spans="1:29" ht="11.25">
      <c r="A359" s="81" t="s">
        <v>120</v>
      </c>
      <c r="B359" s="87">
        <f>B380</f>
        <v>0</v>
      </c>
      <c r="C359" s="87">
        <f>C380</f>
        <v>0</v>
      </c>
      <c r="D359" s="87">
        <f aca="true" t="shared" si="304" ref="D359:AB359">D380</f>
        <v>0</v>
      </c>
      <c r="E359" s="87">
        <f t="shared" si="304"/>
        <v>0</v>
      </c>
      <c r="F359" s="87">
        <f t="shared" si="304"/>
        <v>0</v>
      </c>
      <c r="G359" s="87">
        <f t="shared" si="304"/>
        <v>0</v>
      </c>
      <c r="H359" s="87">
        <f t="shared" si="304"/>
        <v>0</v>
      </c>
      <c r="I359" s="88">
        <f t="shared" si="304"/>
        <v>0</v>
      </c>
      <c r="J359" s="88">
        <f t="shared" si="304"/>
        <v>0</v>
      </c>
      <c r="K359" s="87">
        <f t="shared" si="304"/>
        <v>0</v>
      </c>
      <c r="L359" s="87">
        <f t="shared" si="304"/>
        <v>0</v>
      </c>
      <c r="M359" s="87">
        <f t="shared" si="304"/>
        <v>0</v>
      </c>
      <c r="N359" s="87">
        <f t="shared" si="304"/>
        <v>0</v>
      </c>
      <c r="O359" s="89">
        <f t="shared" si="304"/>
        <v>0</v>
      </c>
      <c r="P359" s="90">
        <f t="shared" si="304"/>
        <v>0</v>
      </c>
      <c r="Q359" s="87">
        <f t="shared" si="304"/>
        <v>0</v>
      </c>
      <c r="R359" s="87">
        <f t="shared" si="304"/>
        <v>0</v>
      </c>
      <c r="S359" s="87">
        <f t="shared" si="304"/>
        <v>0</v>
      </c>
      <c r="T359" s="87">
        <f t="shared" si="304"/>
        <v>0</v>
      </c>
      <c r="U359" s="87">
        <f t="shared" si="304"/>
        <v>0</v>
      </c>
      <c r="V359" s="87">
        <f t="shared" si="304"/>
        <v>0</v>
      </c>
      <c r="W359" s="87">
        <f t="shared" si="304"/>
        <v>0</v>
      </c>
      <c r="X359" s="87">
        <f t="shared" si="304"/>
        <v>0</v>
      </c>
      <c r="Y359" s="87">
        <f t="shared" si="304"/>
        <v>0</v>
      </c>
      <c r="Z359" s="87">
        <f t="shared" si="304"/>
        <v>0</v>
      </c>
      <c r="AA359" s="87">
        <f t="shared" si="304"/>
        <v>0</v>
      </c>
      <c r="AB359" s="89">
        <f t="shared" si="304"/>
        <v>0</v>
      </c>
      <c r="AC359" s="80">
        <f t="shared" si="293"/>
        <v>0</v>
      </c>
    </row>
    <row r="360" spans="1:29" ht="11.25">
      <c r="A360" s="101" t="s">
        <v>121</v>
      </c>
      <c r="B360" s="102">
        <f aca="true" t="shared" si="305" ref="B360:G360">B326+B361</f>
        <v>76168</v>
      </c>
      <c r="C360" s="102">
        <f t="shared" si="305"/>
        <v>21874</v>
      </c>
      <c r="D360" s="102">
        <f t="shared" si="305"/>
        <v>41156.559</v>
      </c>
      <c r="E360" s="102">
        <f t="shared" si="305"/>
        <v>126666.41252019999</v>
      </c>
      <c r="F360" s="102">
        <f t="shared" si="305"/>
        <v>140857</v>
      </c>
      <c r="G360" s="102">
        <f t="shared" si="305"/>
        <v>17038</v>
      </c>
      <c r="H360" s="102">
        <f>IF(E360=0,0,F360/E360*100)</f>
        <v>111.20311785694332</v>
      </c>
      <c r="I360" s="103">
        <f>I326+I361</f>
        <v>22109</v>
      </c>
      <c r="J360" s="103">
        <f aca="true" t="shared" si="306" ref="J360:AB360">J326+J361</f>
        <v>145928</v>
      </c>
      <c r="K360" s="102">
        <f t="shared" si="306"/>
        <v>115.20654694213297</v>
      </c>
      <c r="L360" s="102">
        <f t="shared" si="306"/>
        <v>0</v>
      </c>
      <c r="M360" s="102">
        <f t="shared" si="306"/>
        <v>61977.41252019999</v>
      </c>
      <c r="N360" s="102">
        <f t="shared" si="306"/>
        <v>-14190.587479800015</v>
      </c>
      <c r="O360" s="104">
        <f t="shared" si="306"/>
        <v>26945</v>
      </c>
      <c r="P360" s="105">
        <f t="shared" si="306"/>
        <v>32354</v>
      </c>
      <c r="Q360" s="102">
        <f t="shared" si="306"/>
        <v>21751</v>
      </c>
      <c r="R360" s="102">
        <f t="shared" si="306"/>
        <v>0</v>
      </c>
      <c r="S360" s="102">
        <f t="shared" si="306"/>
        <v>0</v>
      </c>
      <c r="T360" s="102">
        <f t="shared" si="306"/>
        <v>0</v>
      </c>
      <c r="U360" s="102">
        <f t="shared" si="306"/>
        <v>5115</v>
      </c>
      <c r="V360" s="102">
        <f t="shared" si="306"/>
        <v>0</v>
      </c>
      <c r="W360" s="102">
        <f t="shared" si="306"/>
        <v>5115</v>
      </c>
      <c r="X360" s="102">
        <f t="shared" si="306"/>
        <v>16636</v>
      </c>
      <c r="Y360" s="102">
        <f t="shared" si="306"/>
        <v>7858</v>
      </c>
      <c r="Z360" s="102">
        <f t="shared" si="306"/>
        <v>15</v>
      </c>
      <c r="AA360" s="102">
        <f t="shared" si="306"/>
        <v>0</v>
      </c>
      <c r="AB360" s="104">
        <f t="shared" si="306"/>
        <v>61978</v>
      </c>
      <c r="AC360" s="80">
        <f t="shared" si="293"/>
        <v>0.5874798000077135</v>
      </c>
    </row>
    <row r="361" spans="1:29" ht="11.25">
      <c r="A361" s="106" t="s">
        <v>122</v>
      </c>
      <c r="B361" s="107">
        <f aca="true" t="shared" si="307" ref="B361:G361">SUM(B363:B374)</f>
        <v>0</v>
      </c>
      <c r="C361" s="107">
        <f t="shared" si="307"/>
        <v>0</v>
      </c>
      <c r="D361" s="107">
        <f t="shared" si="307"/>
        <v>0</v>
      </c>
      <c r="E361" s="107">
        <f t="shared" si="307"/>
        <v>0</v>
      </c>
      <c r="F361" s="107">
        <f t="shared" si="307"/>
        <v>0</v>
      </c>
      <c r="G361" s="107">
        <f t="shared" si="307"/>
        <v>0</v>
      </c>
      <c r="H361" s="107">
        <f>IF(E361=0,0,F361/E361*100)</f>
        <v>0</v>
      </c>
      <c r="I361" s="108">
        <f>SUM(I363:I374)</f>
        <v>0</v>
      </c>
      <c r="J361" s="108">
        <f>F361-G361+I361</f>
        <v>0</v>
      </c>
      <c r="K361" s="109">
        <f>IF(E361=0,0,J361/E361*100)</f>
        <v>0</v>
      </c>
      <c r="L361" s="107">
        <f>SUM(L363:L374)</f>
        <v>0</v>
      </c>
      <c r="M361" s="107">
        <f>B361+E361-F361-L361</f>
        <v>0</v>
      </c>
      <c r="N361" s="110">
        <f>M361-B361</f>
        <v>0</v>
      </c>
      <c r="O361" s="111">
        <f>C361-G361+I361</f>
        <v>0</v>
      </c>
      <c r="P361" s="112">
        <f aca="true" t="shared" si="308" ref="P361:AB361">SUM(P363:P374)</f>
        <v>0</v>
      </c>
      <c r="Q361" s="107">
        <f t="shared" si="308"/>
        <v>0</v>
      </c>
      <c r="R361" s="107">
        <f t="shared" si="308"/>
        <v>0</v>
      </c>
      <c r="S361" s="107">
        <f t="shared" si="308"/>
        <v>0</v>
      </c>
      <c r="T361" s="107">
        <f t="shared" si="308"/>
        <v>0</v>
      </c>
      <c r="U361" s="107">
        <f t="shared" si="308"/>
        <v>0</v>
      </c>
      <c r="V361" s="107">
        <f t="shared" si="308"/>
        <v>0</v>
      </c>
      <c r="W361" s="107">
        <f t="shared" si="308"/>
        <v>0</v>
      </c>
      <c r="X361" s="107">
        <f t="shared" si="308"/>
        <v>0</v>
      </c>
      <c r="Y361" s="107">
        <f t="shared" si="308"/>
        <v>0</v>
      </c>
      <c r="Z361" s="107">
        <f t="shared" si="308"/>
        <v>0</v>
      </c>
      <c r="AA361" s="107">
        <f t="shared" si="308"/>
        <v>0</v>
      </c>
      <c r="AB361" s="111">
        <f t="shared" si="308"/>
        <v>0</v>
      </c>
      <c r="AC361" s="80">
        <f t="shared" si="293"/>
        <v>0</v>
      </c>
    </row>
    <row r="362" spans="1:29" ht="12.75">
      <c r="A362" s="113" t="s">
        <v>123</v>
      </c>
      <c r="B362" s="87"/>
      <c r="C362" s="87"/>
      <c r="D362" s="87"/>
      <c r="E362" s="87"/>
      <c r="F362" s="87"/>
      <c r="G362" s="87"/>
      <c r="H362" s="87"/>
      <c r="I362" s="88"/>
      <c r="J362" s="88"/>
      <c r="K362" s="84"/>
      <c r="L362" s="87"/>
      <c r="M362" s="87"/>
      <c r="N362" s="87"/>
      <c r="O362" s="89"/>
      <c r="P362" s="90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9"/>
      <c r="AC362" s="80">
        <f t="shared" si="293"/>
        <v>0</v>
      </c>
    </row>
    <row r="363" spans="1:29" ht="12.75">
      <c r="A363" s="113" t="s">
        <v>124</v>
      </c>
      <c r="B363" s="91">
        <f>'[9]реализация'!B47</f>
        <v>0</v>
      </c>
      <c r="C363" s="91">
        <f>'[9]реализация'!C47</f>
        <v>0</v>
      </c>
      <c r="D363" s="107">
        <f>'[9]реализация'!D47</f>
        <v>0</v>
      </c>
      <c r="E363" s="107">
        <f>'[9]реализация'!E47</f>
        <v>0</v>
      </c>
      <c r="F363" s="114">
        <f>'[9]реализация'!F47</f>
        <v>0</v>
      </c>
      <c r="G363" s="114">
        <f>'[9]реализация'!G47</f>
        <v>0</v>
      </c>
      <c r="H363" s="87">
        <f aca="true" t="shared" si="309" ref="H363:H369">IF(E363=0,0,F363/E363*100)</f>
        <v>0</v>
      </c>
      <c r="I363" s="92">
        <f>'[9]реализация'!I47</f>
        <v>0</v>
      </c>
      <c r="J363" s="88">
        <f aca="true" t="shared" si="310" ref="J363:J374">F363-G363+I363</f>
        <v>0</v>
      </c>
      <c r="K363" s="84">
        <f aca="true" t="shared" si="311" ref="K363:K374">IF(E363=0,0,J363/E363*100)</f>
        <v>0</v>
      </c>
      <c r="L363" s="91">
        <f>'[9]реализация'!L47</f>
        <v>0</v>
      </c>
      <c r="M363" s="87">
        <f aca="true" t="shared" si="312" ref="M363:M374">B363+E363-F363-L363</f>
        <v>0</v>
      </c>
      <c r="N363" s="87">
        <f aca="true" t="shared" si="313" ref="N363:N374">M363-B363</f>
        <v>0</v>
      </c>
      <c r="O363" s="89">
        <f aca="true" t="shared" si="314" ref="O363:O374">C363-G363+I363</f>
        <v>0</v>
      </c>
      <c r="P363" s="155">
        <f>'[9]реализация'!P47</f>
        <v>0</v>
      </c>
      <c r="Q363" s="88">
        <f>R363+U363+X363</f>
        <v>0</v>
      </c>
      <c r="R363" s="88">
        <f>SUM(S363:T363)</f>
        <v>0</v>
      </c>
      <c r="S363" s="148">
        <f>'[9]реализация'!S47</f>
        <v>0</v>
      </c>
      <c r="T363" s="148">
        <f>'[9]реализация'!T47</f>
        <v>0</v>
      </c>
      <c r="U363" s="94">
        <f>SUM(V363:W363)</f>
        <v>0</v>
      </c>
      <c r="V363" s="148">
        <f>'[9]реализация'!V47</f>
        <v>0</v>
      </c>
      <c r="W363" s="148">
        <f>'[9]реализация'!W47</f>
        <v>0</v>
      </c>
      <c r="X363" s="148">
        <f>'[9]реализация'!X47</f>
        <v>0</v>
      </c>
      <c r="Y363" s="148">
        <f>'[9]реализация'!Y47</f>
        <v>0</v>
      </c>
      <c r="Z363" s="148">
        <f>'[9]реализация'!Z47</f>
        <v>0</v>
      </c>
      <c r="AA363" s="154">
        <f>'[9]реализация'!AA47</f>
        <v>0</v>
      </c>
      <c r="AB363" s="95">
        <f>P363+Q363+Y363+Z363-AA363</f>
        <v>0</v>
      </c>
      <c r="AC363" s="80">
        <f t="shared" si="293"/>
        <v>0</v>
      </c>
    </row>
    <row r="364" spans="1:29" ht="12.75">
      <c r="A364" s="115" t="s">
        <v>125</v>
      </c>
      <c r="B364" s="91">
        <f>'[9]реализация'!B48</f>
        <v>0</v>
      </c>
      <c r="C364" s="91">
        <f>'[9]реализация'!C48</f>
        <v>0</v>
      </c>
      <c r="D364" s="87">
        <f>'[9]реализация'!D48</f>
        <v>0</v>
      </c>
      <c r="E364" s="107">
        <f>'[9]реализация'!E48</f>
        <v>0</v>
      </c>
      <c r="F364" s="91">
        <f>'[9]реализация'!F48</f>
        <v>0</v>
      </c>
      <c r="G364" s="91">
        <f>'[9]реализация'!G48</f>
        <v>0</v>
      </c>
      <c r="H364" s="87">
        <f t="shared" si="309"/>
        <v>0</v>
      </c>
      <c r="I364" s="92">
        <f>'[9]реализация'!I48</f>
        <v>0</v>
      </c>
      <c r="J364" s="88">
        <f t="shared" si="310"/>
        <v>0</v>
      </c>
      <c r="K364" s="84">
        <f t="shared" si="311"/>
        <v>0</v>
      </c>
      <c r="L364" s="91">
        <f>'[9]реализация'!L48</f>
        <v>0</v>
      </c>
      <c r="M364" s="87">
        <f t="shared" si="312"/>
        <v>0</v>
      </c>
      <c r="N364" s="87">
        <f t="shared" si="313"/>
        <v>0</v>
      </c>
      <c r="O364" s="89">
        <f t="shared" si="314"/>
        <v>0</v>
      </c>
      <c r="P364" s="155">
        <f>'[9]реализация'!P48</f>
        <v>0</v>
      </c>
      <c r="Q364" s="88">
        <f aca="true" t="shared" si="315" ref="Q364:Q374">R364+U364+X364</f>
        <v>0</v>
      </c>
      <c r="R364" s="88">
        <f aca="true" t="shared" si="316" ref="R364:R374">SUM(S364:T364)</f>
        <v>0</v>
      </c>
      <c r="S364" s="148">
        <f>'[9]реализация'!S48</f>
        <v>0</v>
      </c>
      <c r="T364" s="148">
        <f>'[9]реализация'!T48</f>
        <v>0</v>
      </c>
      <c r="U364" s="94">
        <f aca="true" t="shared" si="317" ref="U364:U374">SUM(V364:W364)</f>
        <v>0</v>
      </c>
      <c r="V364" s="148">
        <f>'[9]реализация'!V48</f>
        <v>0</v>
      </c>
      <c r="W364" s="148">
        <f>'[9]реализация'!W48</f>
        <v>0</v>
      </c>
      <c r="X364" s="148">
        <f>'[9]реализация'!X48</f>
        <v>0</v>
      </c>
      <c r="Y364" s="148">
        <f>'[9]реализация'!Y48</f>
        <v>0</v>
      </c>
      <c r="Z364" s="148">
        <f>'[9]реализация'!Z48</f>
        <v>0</v>
      </c>
      <c r="AA364" s="154">
        <f>'[9]реализация'!AA48</f>
        <v>0</v>
      </c>
      <c r="AB364" s="95">
        <f aca="true" t="shared" si="318" ref="AB364:AB374">P364+Q364+Y364+Z364-AA364</f>
        <v>0</v>
      </c>
      <c r="AC364" s="80">
        <f t="shared" si="293"/>
        <v>0</v>
      </c>
    </row>
    <row r="365" spans="1:29" ht="12.75">
      <c r="A365" s="115" t="s">
        <v>126</v>
      </c>
      <c r="B365" s="91">
        <f>'[9]реализация'!B49</f>
        <v>0</v>
      </c>
      <c r="C365" s="91">
        <f>'[9]реализация'!C49</f>
        <v>0</v>
      </c>
      <c r="D365" s="87">
        <f>'[9]реализация'!D49</f>
        <v>0</v>
      </c>
      <c r="E365" s="107">
        <f>'[9]реализация'!E49</f>
        <v>0</v>
      </c>
      <c r="F365" s="91">
        <f>'[9]реализация'!F49</f>
        <v>0</v>
      </c>
      <c r="G365" s="91">
        <f>'[9]реализация'!G49</f>
        <v>0</v>
      </c>
      <c r="H365" s="87">
        <f t="shared" si="309"/>
        <v>0</v>
      </c>
      <c r="I365" s="92">
        <f>'[9]реализация'!I49</f>
        <v>0</v>
      </c>
      <c r="J365" s="88">
        <f t="shared" si="310"/>
        <v>0</v>
      </c>
      <c r="K365" s="84">
        <f t="shared" si="311"/>
        <v>0</v>
      </c>
      <c r="L365" s="91">
        <f>'[9]реализация'!L49</f>
        <v>0</v>
      </c>
      <c r="M365" s="87">
        <f t="shared" si="312"/>
        <v>0</v>
      </c>
      <c r="N365" s="87">
        <f t="shared" si="313"/>
        <v>0</v>
      </c>
      <c r="O365" s="89">
        <f t="shared" si="314"/>
        <v>0</v>
      </c>
      <c r="P365" s="155">
        <f>'[9]реализация'!P49</f>
        <v>0</v>
      </c>
      <c r="Q365" s="88">
        <f t="shared" si="315"/>
        <v>0</v>
      </c>
      <c r="R365" s="88">
        <f t="shared" si="316"/>
        <v>0</v>
      </c>
      <c r="S365" s="148">
        <f>'[9]реализация'!S49</f>
        <v>0</v>
      </c>
      <c r="T365" s="148">
        <f>'[9]реализация'!T49</f>
        <v>0</v>
      </c>
      <c r="U365" s="94">
        <f t="shared" si="317"/>
        <v>0</v>
      </c>
      <c r="V365" s="148">
        <f>'[9]реализация'!V49</f>
        <v>0</v>
      </c>
      <c r="W365" s="148">
        <f>'[9]реализация'!W49</f>
        <v>0</v>
      </c>
      <c r="X365" s="148">
        <f>'[9]реализация'!X49</f>
        <v>0</v>
      </c>
      <c r="Y365" s="148">
        <f>'[9]реализация'!Y49</f>
        <v>0</v>
      </c>
      <c r="Z365" s="148">
        <f>'[9]реализация'!Z49</f>
        <v>0</v>
      </c>
      <c r="AA365" s="154">
        <f>'[9]реализация'!AA49</f>
        <v>0</v>
      </c>
      <c r="AB365" s="95">
        <f t="shared" si="318"/>
        <v>0</v>
      </c>
      <c r="AC365" s="80">
        <f t="shared" si="293"/>
        <v>0</v>
      </c>
    </row>
    <row r="366" spans="1:29" ht="12.75">
      <c r="A366" s="115" t="s">
        <v>127</v>
      </c>
      <c r="B366" s="91">
        <f>'[9]реализация'!B50</f>
        <v>0</v>
      </c>
      <c r="C366" s="91">
        <f>'[9]реализация'!C50</f>
        <v>0</v>
      </c>
      <c r="D366" s="87">
        <f>'[9]реализация'!D50</f>
        <v>0</v>
      </c>
      <c r="E366" s="107">
        <f>'[9]реализация'!E50</f>
        <v>0</v>
      </c>
      <c r="F366" s="91">
        <f>'[9]реализация'!F50</f>
        <v>0</v>
      </c>
      <c r="G366" s="91">
        <f>'[9]реализация'!G50</f>
        <v>0</v>
      </c>
      <c r="H366" s="87">
        <f t="shared" si="309"/>
        <v>0</v>
      </c>
      <c r="I366" s="92">
        <f>'[9]реализация'!I50</f>
        <v>0</v>
      </c>
      <c r="J366" s="88">
        <f t="shared" si="310"/>
        <v>0</v>
      </c>
      <c r="K366" s="84">
        <f t="shared" si="311"/>
        <v>0</v>
      </c>
      <c r="L366" s="91">
        <f>'[9]реализация'!L50</f>
        <v>0</v>
      </c>
      <c r="M366" s="87">
        <f t="shared" si="312"/>
        <v>0</v>
      </c>
      <c r="N366" s="87">
        <f t="shared" si="313"/>
        <v>0</v>
      </c>
      <c r="O366" s="89">
        <f t="shared" si="314"/>
        <v>0</v>
      </c>
      <c r="P366" s="155">
        <f>'[9]реализация'!P50</f>
        <v>0</v>
      </c>
      <c r="Q366" s="88">
        <f t="shared" si="315"/>
        <v>0</v>
      </c>
      <c r="R366" s="88">
        <f t="shared" si="316"/>
        <v>0</v>
      </c>
      <c r="S366" s="148">
        <f>'[9]реализация'!S50</f>
        <v>0</v>
      </c>
      <c r="T366" s="148">
        <f>'[9]реализация'!T50</f>
        <v>0</v>
      </c>
      <c r="U366" s="94">
        <f t="shared" si="317"/>
        <v>0</v>
      </c>
      <c r="V366" s="148">
        <f>'[9]реализация'!V50</f>
        <v>0</v>
      </c>
      <c r="W366" s="148">
        <f>'[9]реализация'!W50</f>
        <v>0</v>
      </c>
      <c r="X366" s="148">
        <f>'[9]реализация'!X50</f>
        <v>0</v>
      </c>
      <c r="Y366" s="148">
        <f>'[9]реализация'!Y50</f>
        <v>0</v>
      </c>
      <c r="Z366" s="148">
        <f>'[9]реализация'!Z50</f>
        <v>0</v>
      </c>
      <c r="AA366" s="154">
        <f>'[9]реализация'!AA50</f>
        <v>0</v>
      </c>
      <c r="AB366" s="95">
        <f t="shared" si="318"/>
        <v>0</v>
      </c>
      <c r="AC366" s="80">
        <f t="shared" si="293"/>
        <v>0</v>
      </c>
    </row>
    <row r="367" spans="1:29" ht="12.75">
      <c r="A367" s="113" t="s">
        <v>128</v>
      </c>
      <c r="B367" s="91">
        <f>'[9]реализация'!B51</f>
        <v>0</v>
      </c>
      <c r="C367" s="91">
        <f>'[9]реализация'!C51</f>
        <v>0</v>
      </c>
      <c r="D367" s="87">
        <f>'[9]реализация'!D51</f>
        <v>0</v>
      </c>
      <c r="E367" s="107">
        <f>'[9]реализация'!E51</f>
        <v>0</v>
      </c>
      <c r="F367" s="91">
        <f>'[9]реализация'!F51</f>
        <v>0</v>
      </c>
      <c r="G367" s="91">
        <f>'[9]реализация'!G51</f>
        <v>0</v>
      </c>
      <c r="H367" s="87">
        <f t="shared" si="309"/>
        <v>0</v>
      </c>
      <c r="I367" s="92">
        <f>'[9]реализация'!I51</f>
        <v>0</v>
      </c>
      <c r="J367" s="88">
        <f t="shared" si="310"/>
        <v>0</v>
      </c>
      <c r="K367" s="84">
        <f t="shared" si="311"/>
        <v>0</v>
      </c>
      <c r="L367" s="91">
        <f>'[9]реализация'!L51</f>
        <v>0</v>
      </c>
      <c r="M367" s="87">
        <f t="shared" si="312"/>
        <v>0</v>
      </c>
      <c r="N367" s="87">
        <f t="shared" si="313"/>
        <v>0</v>
      </c>
      <c r="O367" s="89">
        <f t="shared" si="314"/>
        <v>0</v>
      </c>
      <c r="P367" s="155">
        <f>'[9]реализация'!P51</f>
        <v>0</v>
      </c>
      <c r="Q367" s="88">
        <f t="shared" si="315"/>
        <v>0</v>
      </c>
      <c r="R367" s="88">
        <f t="shared" si="316"/>
        <v>0</v>
      </c>
      <c r="S367" s="148">
        <f>'[9]реализация'!S51</f>
        <v>0</v>
      </c>
      <c r="T367" s="148">
        <f>'[9]реализация'!T51</f>
        <v>0</v>
      </c>
      <c r="U367" s="94">
        <f t="shared" si="317"/>
        <v>0</v>
      </c>
      <c r="V367" s="148">
        <f>'[9]реализация'!V51</f>
        <v>0</v>
      </c>
      <c r="W367" s="148">
        <f>'[9]реализация'!W51</f>
        <v>0</v>
      </c>
      <c r="X367" s="148">
        <f>'[9]реализация'!X51</f>
        <v>0</v>
      </c>
      <c r="Y367" s="148">
        <f>'[9]реализация'!Y51</f>
        <v>0</v>
      </c>
      <c r="Z367" s="148">
        <f>'[9]реализация'!Z51</f>
        <v>0</v>
      </c>
      <c r="AA367" s="154">
        <f>'[9]реализация'!AA51</f>
        <v>0</v>
      </c>
      <c r="AB367" s="95">
        <f t="shared" si="318"/>
        <v>0</v>
      </c>
      <c r="AC367" s="80">
        <f t="shared" si="293"/>
        <v>0</v>
      </c>
    </row>
    <row r="368" spans="1:29" ht="12.75">
      <c r="A368" s="113" t="s">
        <v>129</v>
      </c>
      <c r="B368" s="91">
        <f>'[9]реализация'!B52</f>
        <v>0</v>
      </c>
      <c r="C368" s="91">
        <f>'[9]реализация'!C52</f>
        <v>0</v>
      </c>
      <c r="D368" s="87">
        <f>'[9]реализация'!D52</f>
        <v>0</v>
      </c>
      <c r="E368" s="107">
        <f>'[9]реализация'!E52</f>
        <v>0</v>
      </c>
      <c r="F368" s="91">
        <f>'[9]реализация'!F52</f>
        <v>0</v>
      </c>
      <c r="G368" s="91">
        <f>'[9]реализация'!G52</f>
        <v>0</v>
      </c>
      <c r="H368" s="87">
        <f t="shared" si="309"/>
        <v>0</v>
      </c>
      <c r="I368" s="92">
        <f>'[9]реализация'!I52</f>
        <v>0</v>
      </c>
      <c r="J368" s="88">
        <f t="shared" si="310"/>
        <v>0</v>
      </c>
      <c r="K368" s="84">
        <f t="shared" si="311"/>
        <v>0</v>
      </c>
      <c r="L368" s="91">
        <f>'[9]реализация'!L52</f>
        <v>0</v>
      </c>
      <c r="M368" s="87">
        <f t="shared" si="312"/>
        <v>0</v>
      </c>
      <c r="N368" s="87">
        <f t="shared" si="313"/>
        <v>0</v>
      </c>
      <c r="O368" s="89">
        <f t="shared" si="314"/>
        <v>0</v>
      </c>
      <c r="P368" s="155">
        <f>'[9]реализация'!P52</f>
        <v>0</v>
      </c>
      <c r="Q368" s="88">
        <f t="shared" si="315"/>
        <v>0</v>
      </c>
      <c r="R368" s="88">
        <f t="shared" si="316"/>
        <v>0</v>
      </c>
      <c r="S368" s="148">
        <f>'[9]реализация'!S52</f>
        <v>0</v>
      </c>
      <c r="T368" s="148">
        <f>'[9]реализация'!T52</f>
        <v>0</v>
      </c>
      <c r="U368" s="94">
        <f t="shared" si="317"/>
        <v>0</v>
      </c>
      <c r="V368" s="148">
        <f>'[9]реализация'!V52</f>
        <v>0</v>
      </c>
      <c r="W368" s="148">
        <f>'[9]реализация'!W52</f>
        <v>0</v>
      </c>
      <c r="X368" s="148">
        <f>'[9]реализация'!X52</f>
        <v>0</v>
      </c>
      <c r="Y368" s="148">
        <f>'[9]реализация'!Y52</f>
        <v>0</v>
      </c>
      <c r="Z368" s="148">
        <f>'[9]реализация'!Z52</f>
        <v>0</v>
      </c>
      <c r="AA368" s="154">
        <f>'[9]реализация'!AA52</f>
        <v>0</v>
      </c>
      <c r="AB368" s="95">
        <f t="shared" si="318"/>
        <v>0</v>
      </c>
      <c r="AC368" s="80">
        <f t="shared" si="293"/>
        <v>0</v>
      </c>
    </row>
    <row r="369" spans="1:29" ht="25.5">
      <c r="A369" s="115" t="s">
        <v>130</v>
      </c>
      <c r="B369" s="91">
        <f>'[9]реализация'!B53</f>
        <v>0</v>
      </c>
      <c r="C369" s="91">
        <f>'[9]реализация'!C53</f>
        <v>0</v>
      </c>
      <c r="D369" s="87">
        <f>'[9]реализация'!D53</f>
        <v>0</v>
      </c>
      <c r="E369" s="107">
        <f>'[9]реализация'!E53</f>
        <v>0</v>
      </c>
      <c r="F369" s="91">
        <f>'[9]реализация'!F53</f>
        <v>0</v>
      </c>
      <c r="G369" s="91">
        <f>'[9]реализация'!G53</f>
        <v>0</v>
      </c>
      <c r="H369" s="87">
        <f t="shared" si="309"/>
        <v>0</v>
      </c>
      <c r="I369" s="92">
        <f>'[9]реализация'!I53</f>
        <v>0</v>
      </c>
      <c r="J369" s="88">
        <f t="shared" si="310"/>
        <v>0</v>
      </c>
      <c r="K369" s="84">
        <f t="shared" si="311"/>
        <v>0</v>
      </c>
      <c r="L369" s="91">
        <f>'[9]реализация'!L53</f>
        <v>0</v>
      </c>
      <c r="M369" s="87">
        <f t="shared" si="312"/>
        <v>0</v>
      </c>
      <c r="N369" s="87">
        <f t="shared" si="313"/>
        <v>0</v>
      </c>
      <c r="O369" s="89">
        <f t="shared" si="314"/>
        <v>0</v>
      </c>
      <c r="P369" s="155">
        <f>'[9]реализация'!P53</f>
        <v>0</v>
      </c>
      <c r="Q369" s="88">
        <f t="shared" si="315"/>
        <v>0</v>
      </c>
      <c r="R369" s="88">
        <f t="shared" si="316"/>
        <v>0</v>
      </c>
      <c r="S369" s="148">
        <f>'[9]реализация'!S53</f>
        <v>0</v>
      </c>
      <c r="T369" s="148">
        <f>'[9]реализация'!T53</f>
        <v>0</v>
      </c>
      <c r="U369" s="94">
        <f t="shared" si="317"/>
        <v>0</v>
      </c>
      <c r="V369" s="148">
        <f>'[9]реализация'!V53</f>
        <v>0</v>
      </c>
      <c r="W369" s="148">
        <f>'[9]реализация'!W53</f>
        <v>0</v>
      </c>
      <c r="X369" s="148">
        <f>'[9]реализация'!X53</f>
        <v>0</v>
      </c>
      <c r="Y369" s="148">
        <f>'[9]реализация'!Y53</f>
        <v>0</v>
      </c>
      <c r="Z369" s="148">
        <f>'[9]реализация'!Z53</f>
        <v>0</v>
      </c>
      <c r="AA369" s="154">
        <f>'[9]реализация'!AA53</f>
        <v>0</v>
      </c>
      <c r="AB369" s="95">
        <f t="shared" si="318"/>
        <v>0</v>
      </c>
      <c r="AC369" s="80">
        <f t="shared" si="293"/>
        <v>0</v>
      </c>
    </row>
    <row r="370" spans="1:29" ht="12.75">
      <c r="A370" s="116"/>
      <c r="B370" s="91">
        <f>'[9]реализация'!B54</f>
        <v>0</v>
      </c>
      <c r="C370" s="91">
        <f>'[9]реализация'!C54</f>
        <v>0</v>
      </c>
      <c r="D370" s="87">
        <f>'[9]реализация'!D54</f>
        <v>0</v>
      </c>
      <c r="E370" s="107">
        <f>'[9]реализация'!E54</f>
        <v>0</v>
      </c>
      <c r="F370" s="91">
        <f>'[9]реализация'!F54</f>
        <v>0</v>
      </c>
      <c r="G370" s="91">
        <f>'[9]реализация'!G54</f>
        <v>0</v>
      </c>
      <c r="H370" s="87">
        <f>IF(E370=0,0,F370/E370*100)</f>
        <v>0</v>
      </c>
      <c r="I370" s="92">
        <f>'[9]реализация'!I54</f>
        <v>0</v>
      </c>
      <c r="J370" s="88">
        <f t="shared" si="310"/>
        <v>0</v>
      </c>
      <c r="K370" s="84">
        <f t="shared" si="311"/>
        <v>0</v>
      </c>
      <c r="L370" s="91">
        <f>'[9]реализация'!L54</f>
        <v>0</v>
      </c>
      <c r="M370" s="87">
        <f t="shared" si="312"/>
        <v>0</v>
      </c>
      <c r="N370" s="87">
        <f t="shared" si="313"/>
        <v>0</v>
      </c>
      <c r="O370" s="89">
        <f t="shared" si="314"/>
        <v>0</v>
      </c>
      <c r="P370" s="155">
        <f>'[9]реализация'!P54</f>
        <v>0</v>
      </c>
      <c r="Q370" s="88">
        <f t="shared" si="315"/>
        <v>0</v>
      </c>
      <c r="R370" s="88">
        <f t="shared" si="316"/>
        <v>0</v>
      </c>
      <c r="S370" s="148">
        <f>'[9]реализация'!S54</f>
        <v>0</v>
      </c>
      <c r="T370" s="148">
        <f>'[9]реализация'!T54</f>
        <v>0</v>
      </c>
      <c r="U370" s="94">
        <f t="shared" si="317"/>
        <v>0</v>
      </c>
      <c r="V370" s="148">
        <f>'[9]реализация'!V54</f>
        <v>0</v>
      </c>
      <c r="W370" s="148">
        <f>'[9]реализация'!W54</f>
        <v>0</v>
      </c>
      <c r="X370" s="148">
        <f>'[9]реализация'!X54</f>
        <v>0</v>
      </c>
      <c r="Y370" s="148">
        <f>'[9]реализация'!Y54</f>
        <v>0</v>
      </c>
      <c r="Z370" s="148">
        <f>'[9]реализация'!Z54</f>
        <v>0</v>
      </c>
      <c r="AA370" s="154">
        <f>'[9]реализация'!AA54</f>
        <v>0</v>
      </c>
      <c r="AB370" s="95">
        <f t="shared" si="318"/>
        <v>0</v>
      </c>
      <c r="AC370" s="80">
        <f t="shared" si="293"/>
        <v>0</v>
      </c>
    </row>
    <row r="371" spans="1:29" ht="12.75">
      <c r="A371" s="116"/>
      <c r="B371" s="91">
        <f>'[9]реализация'!B55</f>
        <v>0</v>
      </c>
      <c r="C371" s="91">
        <f>'[9]реализация'!C55</f>
        <v>0</v>
      </c>
      <c r="D371" s="87">
        <f>'[9]реализация'!D55</f>
        <v>0</v>
      </c>
      <c r="E371" s="107">
        <f>'[9]реализация'!E55</f>
        <v>0</v>
      </c>
      <c r="F371" s="91">
        <f>'[9]реализация'!F55</f>
        <v>0</v>
      </c>
      <c r="G371" s="91">
        <f>'[9]реализация'!G55</f>
        <v>0</v>
      </c>
      <c r="H371" s="87">
        <f>IF(E371=0,0,F371/E371*100)</f>
        <v>0</v>
      </c>
      <c r="I371" s="92">
        <f>'[9]реализация'!I55</f>
        <v>0</v>
      </c>
      <c r="J371" s="88">
        <f t="shared" si="310"/>
        <v>0</v>
      </c>
      <c r="K371" s="84">
        <f t="shared" si="311"/>
        <v>0</v>
      </c>
      <c r="L371" s="91">
        <f>'[9]реализация'!L55</f>
        <v>0</v>
      </c>
      <c r="M371" s="87">
        <f t="shared" si="312"/>
        <v>0</v>
      </c>
      <c r="N371" s="87">
        <f t="shared" si="313"/>
        <v>0</v>
      </c>
      <c r="O371" s="89">
        <f t="shared" si="314"/>
        <v>0</v>
      </c>
      <c r="P371" s="155">
        <f>'[9]реализация'!P55</f>
        <v>0</v>
      </c>
      <c r="Q371" s="88">
        <f t="shared" si="315"/>
        <v>0</v>
      </c>
      <c r="R371" s="88">
        <f t="shared" si="316"/>
        <v>0</v>
      </c>
      <c r="S371" s="148">
        <f>'[9]реализация'!S55</f>
        <v>0</v>
      </c>
      <c r="T371" s="148">
        <f>'[9]реализация'!T55</f>
        <v>0</v>
      </c>
      <c r="U371" s="94">
        <f t="shared" si="317"/>
        <v>0</v>
      </c>
      <c r="V371" s="148">
        <f>'[9]реализация'!V55</f>
        <v>0</v>
      </c>
      <c r="W371" s="148">
        <f>'[9]реализация'!W55</f>
        <v>0</v>
      </c>
      <c r="X371" s="148">
        <f>'[9]реализация'!X55</f>
        <v>0</v>
      </c>
      <c r="Y371" s="148">
        <f>'[9]реализация'!Y55</f>
        <v>0</v>
      </c>
      <c r="Z371" s="148">
        <f>'[9]реализация'!Z55</f>
        <v>0</v>
      </c>
      <c r="AA371" s="154">
        <f>'[9]реализация'!AA55</f>
        <v>0</v>
      </c>
      <c r="AB371" s="95">
        <f t="shared" si="318"/>
        <v>0</v>
      </c>
      <c r="AC371" s="80">
        <f t="shared" si="293"/>
        <v>0</v>
      </c>
    </row>
    <row r="372" spans="1:29" ht="12.75">
      <c r="A372" s="116"/>
      <c r="B372" s="91">
        <f>'[9]реализация'!B56</f>
        <v>0</v>
      </c>
      <c r="C372" s="91">
        <f>'[9]реализация'!C56</f>
        <v>0</v>
      </c>
      <c r="D372" s="87">
        <f>'[9]реализация'!D56</f>
        <v>0</v>
      </c>
      <c r="E372" s="107">
        <f>'[9]реализация'!E56</f>
        <v>0</v>
      </c>
      <c r="F372" s="91">
        <f>'[9]реализация'!F56</f>
        <v>0</v>
      </c>
      <c r="G372" s="91">
        <f>'[9]реализация'!G56</f>
        <v>0</v>
      </c>
      <c r="H372" s="87">
        <f>IF(E372=0,0,F372/E372*100)</f>
        <v>0</v>
      </c>
      <c r="I372" s="92">
        <f>'[9]реализация'!I56</f>
        <v>0</v>
      </c>
      <c r="J372" s="88">
        <f t="shared" si="310"/>
        <v>0</v>
      </c>
      <c r="K372" s="84">
        <f t="shared" si="311"/>
        <v>0</v>
      </c>
      <c r="L372" s="91">
        <f>'[9]реализация'!L56</f>
        <v>0</v>
      </c>
      <c r="M372" s="87">
        <f t="shared" si="312"/>
        <v>0</v>
      </c>
      <c r="N372" s="87">
        <f t="shared" si="313"/>
        <v>0</v>
      </c>
      <c r="O372" s="89">
        <f t="shared" si="314"/>
        <v>0</v>
      </c>
      <c r="P372" s="155">
        <f>'[9]реализация'!P56</f>
        <v>0</v>
      </c>
      <c r="Q372" s="88">
        <f t="shared" si="315"/>
        <v>0</v>
      </c>
      <c r="R372" s="88">
        <f t="shared" si="316"/>
        <v>0</v>
      </c>
      <c r="S372" s="148">
        <f>'[9]реализация'!S56</f>
        <v>0</v>
      </c>
      <c r="T372" s="148">
        <f>'[9]реализация'!T56</f>
        <v>0</v>
      </c>
      <c r="U372" s="94">
        <f t="shared" si="317"/>
        <v>0</v>
      </c>
      <c r="V372" s="148">
        <f>'[9]реализация'!V56</f>
        <v>0</v>
      </c>
      <c r="W372" s="148">
        <f>'[9]реализация'!W56</f>
        <v>0</v>
      </c>
      <c r="X372" s="148">
        <f>'[9]реализация'!X56</f>
        <v>0</v>
      </c>
      <c r="Y372" s="148">
        <f>'[9]реализация'!Y56</f>
        <v>0</v>
      </c>
      <c r="Z372" s="148">
        <f>'[9]реализация'!Z56</f>
        <v>0</v>
      </c>
      <c r="AA372" s="154">
        <f>'[9]реализация'!AA56</f>
        <v>0</v>
      </c>
      <c r="AB372" s="95">
        <f t="shared" si="318"/>
        <v>0</v>
      </c>
      <c r="AC372" s="80">
        <f t="shared" si="293"/>
        <v>0</v>
      </c>
    </row>
    <row r="373" spans="1:29" ht="25.5">
      <c r="A373" s="118" t="s">
        <v>131</v>
      </c>
      <c r="B373" s="91">
        <f>'[9]реализация'!B57</f>
        <v>0</v>
      </c>
      <c r="C373" s="91">
        <f>'[9]реализация'!C57</f>
        <v>0</v>
      </c>
      <c r="D373" s="87">
        <f>'[9]реализация'!D57</f>
        <v>0</v>
      </c>
      <c r="E373" s="87">
        <f>'[9]реализация'!E57</f>
        <v>0</v>
      </c>
      <c r="F373" s="91">
        <f>'[9]реализация'!F57</f>
        <v>0</v>
      </c>
      <c r="G373" s="91">
        <f>'[9]реализация'!G57</f>
        <v>0</v>
      </c>
      <c r="H373" s="87">
        <f>IF(E373=0,0,F373/E373*100)</f>
        <v>0</v>
      </c>
      <c r="I373" s="92">
        <f>'[9]реализация'!I57</f>
        <v>0</v>
      </c>
      <c r="J373" s="88">
        <f t="shared" si="310"/>
        <v>0</v>
      </c>
      <c r="K373" s="84">
        <f t="shared" si="311"/>
        <v>0</v>
      </c>
      <c r="L373" s="91">
        <f>'[9]реализация'!L57</f>
        <v>0</v>
      </c>
      <c r="M373" s="87">
        <f t="shared" si="312"/>
        <v>0</v>
      </c>
      <c r="N373" s="87">
        <f t="shared" si="313"/>
        <v>0</v>
      </c>
      <c r="O373" s="89">
        <f t="shared" si="314"/>
        <v>0</v>
      </c>
      <c r="P373" s="155">
        <f>'[9]реализация'!P57</f>
        <v>0</v>
      </c>
      <c r="Q373" s="88">
        <f t="shared" si="315"/>
        <v>0</v>
      </c>
      <c r="R373" s="88">
        <f t="shared" si="316"/>
        <v>0</v>
      </c>
      <c r="S373" s="148">
        <f>'[9]реализация'!S57</f>
        <v>0</v>
      </c>
      <c r="T373" s="148">
        <f>'[9]реализация'!T57</f>
        <v>0</v>
      </c>
      <c r="U373" s="94">
        <f t="shared" si="317"/>
        <v>0</v>
      </c>
      <c r="V373" s="148">
        <f>'[9]реализация'!V57</f>
        <v>0</v>
      </c>
      <c r="W373" s="148">
        <f>'[9]реализация'!W57</f>
        <v>0</v>
      </c>
      <c r="X373" s="148">
        <f>'[9]реализация'!X57</f>
        <v>0</v>
      </c>
      <c r="Y373" s="148">
        <f>'[9]реализация'!Y57</f>
        <v>0</v>
      </c>
      <c r="Z373" s="148">
        <f>'[9]реализация'!Z57</f>
        <v>0</v>
      </c>
      <c r="AA373" s="154">
        <f>'[9]реализация'!AA57</f>
        <v>0</v>
      </c>
      <c r="AB373" s="95">
        <f t="shared" si="318"/>
        <v>0</v>
      </c>
      <c r="AC373" s="80">
        <f t="shared" si="293"/>
        <v>0</v>
      </c>
    </row>
    <row r="374" spans="1:29" ht="13.5" thickBot="1">
      <c r="A374" s="119" t="s">
        <v>132</v>
      </c>
      <c r="B374" s="120">
        <f>'[9]реализация'!B58</f>
        <v>0</v>
      </c>
      <c r="C374" s="120">
        <f>'[9]реализация'!C58</f>
        <v>0</v>
      </c>
      <c r="D374" s="121">
        <f>'[9]реализация'!D58</f>
        <v>0</v>
      </c>
      <c r="E374" s="121">
        <f>'[9]реализация'!E58</f>
        <v>0</v>
      </c>
      <c r="F374" s="120">
        <f>'[9]реализация'!F58</f>
        <v>0</v>
      </c>
      <c r="G374" s="120">
        <f>'[9]реализация'!G58</f>
        <v>0</v>
      </c>
      <c r="H374" s="121">
        <f>IF(E374=0,0,F374/E374*100)</f>
        <v>0</v>
      </c>
      <c r="I374" s="122">
        <f>'[9]реализация'!I58</f>
        <v>0</v>
      </c>
      <c r="J374" s="123">
        <f t="shared" si="310"/>
        <v>0</v>
      </c>
      <c r="K374" s="124">
        <f t="shared" si="311"/>
        <v>0</v>
      </c>
      <c r="L374" s="120">
        <f>'[9]реализация'!L58</f>
        <v>0</v>
      </c>
      <c r="M374" s="121">
        <f t="shared" si="312"/>
        <v>0</v>
      </c>
      <c r="N374" s="121">
        <f t="shared" si="313"/>
        <v>0</v>
      </c>
      <c r="O374" s="125">
        <f t="shared" si="314"/>
        <v>0</v>
      </c>
      <c r="P374" s="157">
        <f>'[9]реализация'!P58</f>
        <v>0</v>
      </c>
      <c r="Q374" s="123">
        <f t="shared" si="315"/>
        <v>0</v>
      </c>
      <c r="R374" s="123">
        <f t="shared" si="316"/>
        <v>0</v>
      </c>
      <c r="S374" s="158">
        <f>'[9]реализация'!S58</f>
        <v>0</v>
      </c>
      <c r="T374" s="158">
        <f>'[9]реализация'!T58</f>
        <v>0</v>
      </c>
      <c r="U374" s="126">
        <f t="shared" si="317"/>
        <v>0</v>
      </c>
      <c r="V374" s="158">
        <f>'[9]реализация'!V58</f>
        <v>0</v>
      </c>
      <c r="W374" s="158">
        <f>'[9]реализация'!W58</f>
        <v>0</v>
      </c>
      <c r="X374" s="158">
        <f>'[9]реализация'!X58</f>
        <v>0</v>
      </c>
      <c r="Y374" s="158">
        <f>'[9]реализация'!Y58</f>
        <v>0</v>
      </c>
      <c r="Z374" s="158">
        <f>'[9]реализация'!Z58</f>
        <v>0</v>
      </c>
      <c r="AA374" s="159">
        <f>'[9]реализация'!AA58</f>
        <v>0</v>
      </c>
      <c r="AB374" s="127">
        <f t="shared" si="318"/>
        <v>0</v>
      </c>
      <c r="AC374" s="128">
        <f t="shared" si="293"/>
        <v>0</v>
      </c>
    </row>
    <row r="375" spans="1:29" ht="11.25">
      <c r="A375" s="129"/>
      <c r="B375" s="130"/>
      <c r="C375" s="130"/>
      <c r="D375" s="130"/>
      <c r="E375" s="130"/>
      <c r="F375" s="130"/>
      <c r="G375" s="130"/>
      <c r="H375" s="130"/>
      <c r="I375" s="131"/>
      <c r="J375" s="131"/>
      <c r="K375" s="129"/>
      <c r="L375" s="130"/>
      <c r="M375" s="130"/>
      <c r="N375" s="130"/>
      <c r="O375" s="130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</row>
    <row r="376" spans="1:29" ht="12" thickBot="1">
      <c r="A376" s="133"/>
      <c r="B376" s="134"/>
      <c r="C376" s="134"/>
      <c r="D376" s="134"/>
      <c r="E376" s="134"/>
      <c r="F376" s="134"/>
      <c r="G376" s="134"/>
      <c r="H376" s="134"/>
      <c r="I376" s="132"/>
      <c r="J376" s="132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</row>
    <row r="377" spans="1:29" ht="11.25">
      <c r="A377" s="135" t="s">
        <v>133</v>
      </c>
      <c r="B377" s="136"/>
      <c r="C377" s="136"/>
      <c r="D377" s="136"/>
      <c r="E377" s="136"/>
      <c r="F377" s="136"/>
      <c r="G377" s="136"/>
      <c r="H377" s="137"/>
      <c r="I377" s="138"/>
      <c r="J377" s="138"/>
      <c r="K377" s="139"/>
      <c r="L377" s="136"/>
      <c r="M377" s="137"/>
      <c r="N377" s="137"/>
      <c r="O377" s="140"/>
      <c r="P377" s="141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42"/>
      <c r="AC377" s="143"/>
    </row>
    <row r="378" spans="1:29" ht="11.25">
      <c r="A378" s="81" t="s">
        <v>134</v>
      </c>
      <c r="B378" s="91">
        <f>'[9]реализация'!B62</f>
        <v>0</v>
      </c>
      <c r="C378" s="91">
        <f>'[9]реализация'!C62</f>
        <v>0</v>
      </c>
      <c r="D378" s="87">
        <f>'[9]реализация'!D62</f>
        <v>0</v>
      </c>
      <c r="E378" s="87">
        <f>'[9]реализация'!E62</f>
        <v>0</v>
      </c>
      <c r="F378" s="91">
        <f>'[9]реализация'!F62</f>
        <v>0</v>
      </c>
      <c r="G378" s="91">
        <f>'[9]реализация'!G62</f>
        <v>0</v>
      </c>
      <c r="H378" s="87">
        <f>IF(E378=0,0,F378/E378*100)</f>
        <v>0</v>
      </c>
      <c r="I378" s="92">
        <f>'[9]реализация'!I62</f>
        <v>0</v>
      </c>
      <c r="J378" s="88">
        <f>F378-G378+I378</f>
        <v>0</v>
      </c>
      <c r="K378" s="84">
        <f>IF(E378=0,0,J378/E378*100)</f>
        <v>0</v>
      </c>
      <c r="L378" s="91">
        <f>'[9]реализация'!L62</f>
        <v>0</v>
      </c>
      <c r="M378" s="87">
        <f>B378+E378-F378-L378</f>
        <v>0</v>
      </c>
      <c r="N378" s="87">
        <f>M378-B378</f>
        <v>0</v>
      </c>
      <c r="O378" s="89">
        <f>C378-G378+I378</f>
        <v>0</v>
      </c>
      <c r="P378" s="155">
        <f>'[9]реализация'!P62</f>
        <v>0</v>
      </c>
      <c r="Q378" s="88">
        <f>R378+U378+X378</f>
        <v>0</v>
      </c>
      <c r="R378" s="88">
        <f>SUM(S378:T378)</f>
        <v>0</v>
      </c>
      <c r="S378" s="148">
        <f>'[9]реализация'!S62</f>
        <v>0</v>
      </c>
      <c r="T378" s="148">
        <f>'[9]реализация'!T62</f>
        <v>0</v>
      </c>
      <c r="U378" s="94">
        <f>SUM(V378:W378)</f>
        <v>0</v>
      </c>
      <c r="V378" s="148">
        <f>'[9]реализация'!V62</f>
        <v>0</v>
      </c>
      <c r="W378" s="148">
        <f>'[9]реализация'!W62</f>
        <v>0</v>
      </c>
      <c r="X378" s="148">
        <f>'[9]реализация'!X62</f>
        <v>0</v>
      </c>
      <c r="Y378" s="148">
        <f>'[9]реализация'!Y62</f>
        <v>0</v>
      </c>
      <c r="Z378" s="148">
        <f>'[9]реализация'!Z62</f>
        <v>0</v>
      </c>
      <c r="AA378" s="154">
        <f>'[9]реализация'!AA62</f>
        <v>0</v>
      </c>
      <c r="AB378" s="95">
        <f>P378+Q378+Y378+Z378-AA378</f>
        <v>0</v>
      </c>
      <c r="AC378" s="80">
        <f>AB378-M378</f>
        <v>0</v>
      </c>
    </row>
    <row r="379" spans="1:29" ht="11.25">
      <c r="A379" s="81" t="s">
        <v>135</v>
      </c>
      <c r="B379" s="91">
        <f>'[9]реализация'!B63</f>
        <v>0</v>
      </c>
      <c r="C379" s="91">
        <f>'[9]реализация'!C63</f>
        <v>0</v>
      </c>
      <c r="D379" s="87">
        <f>'[9]реализация'!D63</f>
        <v>0</v>
      </c>
      <c r="E379" s="87">
        <f>'[9]реализация'!E63</f>
        <v>0</v>
      </c>
      <c r="F379" s="91">
        <f>'[9]реализация'!F63</f>
        <v>0</v>
      </c>
      <c r="G379" s="91">
        <f>'[9]реализация'!G63</f>
        <v>0</v>
      </c>
      <c r="H379" s="87">
        <f>IF(E379=0,0,F379/E379*100)</f>
        <v>0</v>
      </c>
      <c r="I379" s="92">
        <f>'[9]реализация'!I63</f>
        <v>0</v>
      </c>
      <c r="J379" s="88">
        <f>F379-G379+I379</f>
        <v>0</v>
      </c>
      <c r="K379" s="84">
        <f>IF(E379=0,0,J379/E379*100)</f>
        <v>0</v>
      </c>
      <c r="L379" s="91">
        <f>'[9]реализация'!L63</f>
        <v>0</v>
      </c>
      <c r="M379" s="87">
        <f>B379+E379-F379-L379</f>
        <v>0</v>
      </c>
      <c r="N379" s="87">
        <f>M379-B379</f>
        <v>0</v>
      </c>
      <c r="O379" s="89">
        <f>C379-G379+I379</f>
        <v>0</v>
      </c>
      <c r="P379" s="155">
        <f>'[9]реализация'!P63</f>
        <v>0</v>
      </c>
      <c r="Q379" s="88">
        <f>R379+U379+X379</f>
        <v>0</v>
      </c>
      <c r="R379" s="88">
        <f>SUM(S379:T379)</f>
        <v>0</v>
      </c>
      <c r="S379" s="148">
        <f>'[9]реализация'!S63</f>
        <v>0</v>
      </c>
      <c r="T379" s="148">
        <f>'[9]реализация'!T63</f>
        <v>0</v>
      </c>
      <c r="U379" s="94">
        <f>SUM(V379:W379)</f>
        <v>0</v>
      </c>
      <c r="V379" s="148">
        <f>'[9]реализация'!V63</f>
        <v>0</v>
      </c>
      <c r="W379" s="148">
        <f>'[9]реализация'!W63</f>
        <v>0</v>
      </c>
      <c r="X379" s="148">
        <f>'[9]реализация'!X63</f>
        <v>0</v>
      </c>
      <c r="Y379" s="148">
        <f>'[9]реализация'!Y63</f>
        <v>0</v>
      </c>
      <c r="Z379" s="148">
        <f>'[9]реализация'!Z63</f>
        <v>0</v>
      </c>
      <c r="AA379" s="154">
        <f>'[9]реализация'!AA63</f>
        <v>0</v>
      </c>
      <c r="AB379" s="95">
        <f>P379+Q379+Y379+Z379-AA379</f>
        <v>0</v>
      </c>
      <c r="AC379" s="80">
        <f>AB379-M379</f>
        <v>0</v>
      </c>
    </row>
    <row r="380" spans="1:29" ht="11.25">
      <c r="A380" s="81" t="s">
        <v>120</v>
      </c>
      <c r="B380" s="87">
        <f aca="true" t="shared" si="319" ref="B380:G380">SUM(B382:B392)</f>
        <v>0</v>
      </c>
      <c r="C380" s="87">
        <f t="shared" si="319"/>
        <v>0</v>
      </c>
      <c r="D380" s="87">
        <f t="shared" si="319"/>
        <v>0</v>
      </c>
      <c r="E380" s="87">
        <f t="shared" si="319"/>
        <v>0</v>
      </c>
      <c r="F380" s="87">
        <f t="shared" si="319"/>
        <v>0</v>
      </c>
      <c r="G380" s="87">
        <f t="shared" si="319"/>
        <v>0</v>
      </c>
      <c r="H380" s="87">
        <f>IF(E380=0,0,F380/E380*100)</f>
        <v>0</v>
      </c>
      <c r="I380" s="88">
        <f>SUM(I382:I392)</f>
        <v>0</v>
      </c>
      <c r="J380" s="88">
        <f>SUM(J382:J392)</f>
        <v>0</v>
      </c>
      <c r="K380" s="84">
        <f>IF(E380=0,0,J380/E380*100)</f>
        <v>0</v>
      </c>
      <c r="L380" s="87">
        <f>SUM(L382:L392)</f>
        <v>0</v>
      </c>
      <c r="M380" s="87">
        <f>SUM(M382:M392)</f>
        <v>0</v>
      </c>
      <c r="N380" s="87">
        <f>SUM(N382:N392)</f>
        <v>0</v>
      </c>
      <c r="O380" s="89">
        <f>SUM(O382:O392)</f>
        <v>0</v>
      </c>
      <c r="P380" s="90">
        <f aca="true" t="shared" si="320" ref="P380:AB380">SUM(P382:P392)</f>
        <v>0</v>
      </c>
      <c r="Q380" s="87">
        <f t="shared" si="320"/>
        <v>0</v>
      </c>
      <c r="R380" s="87">
        <f t="shared" si="320"/>
        <v>0</v>
      </c>
      <c r="S380" s="87">
        <f t="shared" si="320"/>
        <v>0</v>
      </c>
      <c r="T380" s="87">
        <f t="shared" si="320"/>
        <v>0</v>
      </c>
      <c r="U380" s="87">
        <f t="shared" si="320"/>
        <v>0</v>
      </c>
      <c r="V380" s="87">
        <f t="shared" si="320"/>
        <v>0</v>
      </c>
      <c r="W380" s="87">
        <f t="shared" si="320"/>
        <v>0</v>
      </c>
      <c r="X380" s="87">
        <f t="shared" si="320"/>
        <v>0</v>
      </c>
      <c r="Y380" s="87">
        <f t="shared" si="320"/>
        <v>0</v>
      </c>
      <c r="Z380" s="87">
        <f t="shared" si="320"/>
        <v>0</v>
      </c>
      <c r="AA380" s="87">
        <f t="shared" si="320"/>
        <v>0</v>
      </c>
      <c r="AB380" s="89">
        <f t="shared" si="320"/>
        <v>0</v>
      </c>
      <c r="AC380" s="80">
        <f aca="true" t="shared" si="321" ref="AC380:AC398">AB380-M380</f>
        <v>0</v>
      </c>
    </row>
    <row r="381" spans="1:29" ht="11.25">
      <c r="A381" s="144" t="s">
        <v>136</v>
      </c>
      <c r="B381" s="145"/>
      <c r="C381" s="145"/>
      <c r="D381" s="145"/>
      <c r="E381" s="145"/>
      <c r="F381" s="87"/>
      <c r="G381" s="87"/>
      <c r="H381" s="87"/>
      <c r="I381" s="88"/>
      <c r="J381" s="146"/>
      <c r="K381" s="84"/>
      <c r="L381" s="84"/>
      <c r="M381" s="87"/>
      <c r="N381" s="87"/>
      <c r="O381" s="89"/>
      <c r="P381" s="90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9"/>
      <c r="AC381" s="80">
        <f t="shared" si="321"/>
        <v>0</v>
      </c>
    </row>
    <row r="382" spans="1:29" ht="11.25">
      <c r="A382" s="144" t="s">
        <v>137</v>
      </c>
      <c r="B382" s="91">
        <f>'[9]реализация'!B66</f>
        <v>0</v>
      </c>
      <c r="C382" s="91">
        <f>'[9]реализация'!C66</f>
        <v>0</v>
      </c>
      <c r="D382" s="87">
        <f>'[9]реализация'!D66</f>
        <v>0</v>
      </c>
      <c r="E382" s="87">
        <f>'[9]реализация'!E66</f>
        <v>0</v>
      </c>
      <c r="F382" s="91">
        <f>'[9]реализация'!F66</f>
        <v>0</v>
      </c>
      <c r="G382" s="91">
        <f>'[9]реализация'!G66</f>
        <v>0</v>
      </c>
      <c r="H382" s="87">
        <f>IF(E382=0,0,F382/E382*100)</f>
        <v>0</v>
      </c>
      <c r="I382" s="91">
        <f>'[9]реализация'!I66</f>
        <v>0</v>
      </c>
      <c r="J382" s="88">
        <f>F382-G382+I382</f>
        <v>0</v>
      </c>
      <c r="K382" s="84">
        <f>IF(E382=0,0,J382/E382*100)</f>
        <v>0</v>
      </c>
      <c r="L382" s="91">
        <f>'[9]реализация'!L66</f>
        <v>0</v>
      </c>
      <c r="M382" s="87">
        <f>B382+E382-F382-L382</f>
        <v>0</v>
      </c>
      <c r="N382" s="87">
        <f>M382-B382</f>
        <v>0</v>
      </c>
      <c r="O382" s="89">
        <f>C382-G382+I382</f>
        <v>0</v>
      </c>
      <c r="P382" s="155">
        <f>'[9]реализация'!P66</f>
        <v>0</v>
      </c>
      <c r="Q382" s="88">
        <f>R382+U382+X382</f>
        <v>0</v>
      </c>
      <c r="R382" s="88">
        <f>SUM(S382:T382)</f>
        <v>0</v>
      </c>
      <c r="S382" s="148">
        <f>'[9]реализация'!S66</f>
        <v>0</v>
      </c>
      <c r="T382" s="148">
        <f>'[9]реализация'!T66</f>
        <v>0</v>
      </c>
      <c r="U382" s="94">
        <f>SUM(V382:W382)</f>
        <v>0</v>
      </c>
      <c r="V382" s="148">
        <f>'[9]реализация'!V66</f>
        <v>0</v>
      </c>
      <c r="W382" s="148">
        <f>'[9]реализация'!W66</f>
        <v>0</v>
      </c>
      <c r="X382" s="148">
        <f>'[9]реализация'!X66</f>
        <v>0</v>
      </c>
      <c r="Y382" s="148">
        <f>'[9]реализация'!Y66</f>
        <v>0</v>
      </c>
      <c r="Z382" s="148">
        <f>'[9]реализация'!Z66</f>
        <v>0</v>
      </c>
      <c r="AA382" s="154">
        <f>'[9]реализация'!AA66</f>
        <v>0</v>
      </c>
      <c r="AB382" s="95">
        <f>P382+Q382+Y382+Z382-AA382</f>
        <v>0</v>
      </c>
      <c r="AC382" s="80">
        <f t="shared" si="321"/>
        <v>0</v>
      </c>
    </row>
    <row r="383" spans="1:29" ht="11.25">
      <c r="A383" s="144" t="s">
        <v>125</v>
      </c>
      <c r="B383" s="91">
        <f>'[9]реализация'!B67</f>
        <v>0</v>
      </c>
      <c r="C383" s="91">
        <f>'[9]реализация'!C67</f>
        <v>0</v>
      </c>
      <c r="D383" s="87">
        <f>'[9]реализация'!D67</f>
        <v>0</v>
      </c>
      <c r="E383" s="87">
        <f>'[9]реализация'!E67</f>
        <v>0</v>
      </c>
      <c r="F383" s="91">
        <f>'[9]реализация'!F67</f>
        <v>0</v>
      </c>
      <c r="G383" s="91">
        <f>'[9]реализация'!G67</f>
        <v>0</v>
      </c>
      <c r="H383" s="87">
        <f aca="true" t="shared" si="322" ref="H383:H392">IF(E383=0,0,F383/E383*100)</f>
        <v>0</v>
      </c>
      <c r="I383" s="91">
        <f>'[9]реализация'!I67</f>
        <v>0</v>
      </c>
      <c r="J383" s="88">
        <f aca="true" t="shared" si="323" ref="J383:J392">F383-G383+I383</f>
        <v>0</v>
      </c>
      <c r="K383" s="84">
        <f aca="true" t="shared" si="324" ref="K383:K392">IF(E383=0,0,J383/E383*100)</f>
        <v>0</v>
      </c>
      <c r="L383" s="91">
        <f>'[9]реализация'!L67</f>
        <v>0</v>
      </c>
      <c r="M383" s="87">
        <f aca="true" t="shared" si="325" ref="M383:M392">B383+E383-F383-L383</f>
        <v>0</v>
      </c>
      <c r="N383" s="87">
        <f aca="true" t="shared" si="326" ref="N383:N392">M383-B383</f>
        <v>0</v>
      </c>
      <c r="O383" s="89">
        <f aca="true" t="shared" si="327" ref="O383:O392">C383-G383+I383</f>
        <v>0</v>
      </c>
      <c r="P383" s="155">
        <f>'[9]реализация'!P67</f>
        <v>0</v>
      </c>
      <c r="Q383" s="88">
        <f aca="true" t="shared" si="328" ref="Q383:Q389">R383+U383+X383</f>
        <v>0</v>
      </c>
      <c r="R383" s="88">
        <f aca="true" t="shared" si="329" ref="R383:R389">SUM(S383:T383)</f>
        <v>0</v>
      </c>
      <c r="S383" s="148">
        <f>'[9]реализация'!S67</f>
        <v>0</v>
      </c>
      <c r="T383" s="148">
        <f>'[9]реализация'!T67</f>
        <v>0</v>
      </c>
      <c r="U383" s="94">
        <f aca="true" t="shared" si="330" ref="U383:U389">SUM(V383:W383)</f>
        <v>0</v>
      </c>
      <c r="V383" s="148">
        <f>'[9]реализация'!V67</f>
        <v>0</v>
      </c>
      <c r="W383" s="148">
        <f>'[9]реализация'!W67</f>
        <v>0</v>
      </c>
      <c r="X383" s="148">
        <f>'[9]реализация'!X67</f>
        <v>0</v>
      </c>
      <c r="Y383" s="148">
        <f>'[9]реализация'!Y67</f>
        <v>0</v>
      </c>
      <c r="Z383" s="148">
        <f>'[9]реализация'!Z67</f>
        <v>0</v>
      </c>
      <c r="AA383" s="154">
        <f>'[9]реализация'!AA67</f>
        <v>0</v>
      </c>
      <c r="AB383" s="95">
        <f aca="true" t="shared" si="331" ref="AB383:AB389">P383+Q383+Y383+Z383-AA383</f>
        <v>0</v>
      </c>
      <c r="AC383" s="80">
        <f t="shared" si="321"/>
        <v>0</v>
      </c>
    </row>
    <row r="384" spans="1:29" ht="11.25">
      <c r="A384" s="144" t="s">
        <v>138</v>
      </c>
      <c r="B384" s="91">
        <f>'[9]реализация'!B68</f>
        <v>0</v>
      </c>
      <c r="C384" s="91">
        <f>'[9]реализация'!C68</f>
        <v>0</v>
      </c>
      <c r="D384" s="87">
        <f>'[9]реализация'!D68</f>
        <v>0</v>
      </c>
      <c r="E384" s="87">
        <f>'[9]реализация'!E68</f>
        <v>0</v>
      </c>
      <c r="F384" s="91">
        <f>'[9]реализация'!F68</f>
        <v>0</v>
      </c>
      <c r="G384" s="91">
        <f>'[9]реализация'!G68</f>
        <v>0</v>
      </c>
      <c r="H384" s="87">
        <f t="shared" si="322"/>
        <v>0</v>
      </c>
      <c r="I384" s="91">
        <f>'[9]реализация'!I68</f>
        <v>0</v>
      </c>
      <c r="J384" s="88">
        <f t="shared" si="323"/>
        <v>0</v>
      </c>
      <c r="K384" s="84">
        <f t="shared" si="324"/>
        <v>0</v>
      </c>
      <c r="L384" s="91">
        <f>'[9]реализация'!L68</f>
        <v>0</v>
      </c>
      <c r="M384" s="87">
        <f t="shared" si="325"/>
        <v>0</v>
      </c>
      <c r="N384" s="87">
        <f t="shared" si="326"/>
        <v>0</v>
      </c>
      <c r="O384" s="89">
        <f t="shared" si="327"/>
        <v>0</v>
      </c>
      <c r="P384" s="155">
        <f>'[9]реализация'!P68</f>
        <v>0</v>
      </c>
      <c r="Q384" s="88">
        <f t="shared" si="328"/>
        <v>0</v>
      </c>
      <c r="R384" s="88">
        <f t="shared" si="329"/>
        <v>0</v>
      </c>
      <c r="S384" s="148">
        <f>'[9]реализация'!S68</f>
        <v>0</v>
      </c>
      <c r="T384" s="148">
        <f>'[9]реализация'!T68</f>
        <v>0</v>
      </c>
      <c r="U384" s="94">
        <f t="shared" si="330"/>
        <v>0</v>
      </c>
      <c r="V384" s="148">
        <f>'[9]реализация'!V68</f>
        <v>0</v>
      </c>
      <c r="W384" s="148">
        <f>'[9]реализация'!W68</f>
        <v>0</v>
      </c>
      <c r="X384" s="148">
        <f>'[9]реализация'!X68</f>
        <v>0</v>
      </c>
      <c r="Y384" s="148">
        <f>'[9]реализация'!Y68</f>
        <v>0</v>
      </c>
      <c r="Z384" s="148">
        <f>'[9]реализация'!Z68</f>
        <v>0</v>
      </c>
      <c r="AA384" s="154">
        <f>'[9]реализация'!AA68</f>
        <v>0</v>
      </c>
      <c r="AB384" s="95">
        <f t="shared" si="331"/>
        <v>0</v>
      </c>
      <c r="AC384" s="80">
        <f t="shared" si="321"/>
        <v>0</v>
      </c>
    </row>
    <row r="385" spans="1:29" ht="11.25">
      <c r="A385" s="144" t="s">
        <v>139</v>
      </c>
      <c r="B385" s="91">
        <f>'[9]реализация'!B69</f>
        <v>0</v>
      </c>
      <c r="C385" s="91">
        <f>'[9]реализация'!C69</f>
        <v>0</v>
      </c>
      <c r="D385" s="87">
        <f>'[9]реализация'!D69</f>
        <v>0</v>
      </c>
      <c r="E385" s="87">
        <f>'[9]реализация'!E69</f>
        <v>0</v>
      </c>
      <c r="F385" s="91">
        <f>'[9]реализация'!F69</f>
        <v>0</v>
      </c>
      <c r="G385" s="91">
        <f>'[9]реализация'!G69</f>
        <v>0</v>
      </c>
      <c r="H385" s="87">
        <f t="shared" si="322"/>
        <v>0</v>
      </c>
      <c r="I385" s="91">
        <f>'[9]реализация'!I69</f>
        <v>0</v>
      </c>
      <c r="J385" s="88">
        <f t="shared" si="323"/>
        <v>0</v>
      </c>
      <c r="K385" s="84">
        <f t="shared" si="324"/>
        <v>0</v>
      </c>
      <c r="L385" s="91">
        <f>'[9]реализация'!L69</f>
        <v>0</v>
      </c>
      <c r="M385" s="87">
        <f t="shared" si="325"/>
        <v>0</v>
      </c>
      <c r="N385" s="87">
        <f t="shared" si="326"/>
        <v>0</v>
      </c>
      <c r="O385" s="89">
        <f t="shared" si="327"/>
        <v>0</v>
      </c>
      <c r="P385" s="155">
        <f>'[9]реализация'!P69</f>
        <v>0</v>
      </c>
      <c r="Q385" s="88">
        <f t="shared" si="328"/>
        <v>0</v>
      </c>
      <c r="R385" s="88">
        <f t="shared" si="329"/>
        <v>0</v>
      </c>
      <c r="S385" s="148">
        <f>'[9]реализация'!S69</f>
        <v>0</v>
      </c>
      <c r="T385" s="148">
        <f>'[9]реализация'!T69</f>
        <v>0</v>
      </c>
      <c r="U385" s="94">
        <f t="shared" si="330"/>
        <v>0</v>
      </c>
      <c r="V385" s="148">
        <f>'[9]реализация'!V69</f>
        <v>0</v>
      </c>
      <c r="W385" s="148">
        <f>'[9]реализация'!W69</f>
        <v>0</v>
      </c>
      <c r="X385" s="148">
        <f>'[9]реализация'!X69</f>
        <v>0</v>
      </c>
      <c r="Y385" s="148">
        <f>'[9]реализация'!Y69</f>
        <v>0</v>
      </c>
      <c r="Z385" s="148">
        <f>'[9]реализация'!Z69</f>
        <v>0</v>
      </c>
      <c r="AA385" s="154">
        <f>'[9]реализация'!AA69</f>
        <v>0</v>
      </c>
      <c r="AB385" s="95">
        <f t="shared" si="331"/>
        <v>0</v>
      </c>
      <c r="AC385" s="80">
        <f t="shared" si="321"/>
        <v>0</v>
      </c>
    </row>
    <row r="386" spans="1:29" ht="11.25">
      <c r="A386" s="144" t="s">
        <v>140</v>
      </c>
      <c r="B386" s="91">
        <f>'[9]реализация'!B70</f>
        <v>0</v>
      </c>
      <c r="C386" s="91">
        <f>'[9]реализация'!C70</f>
        <v>0</v>
      </c>
      <c r="D386" s="87">
        <f>'[9]реализация'!D70</f>
        <v>0</v>
      </c>
      <c r="E386" s="87">
        <f>'[9]реализация'!E70</f>
        <v>0</v>
      </c>
      <c r="F386" s="91">
        <f>'[9]реализация'!F70</f>
        <v>0</v>
      </c>
      <c r="G386" s="91">
        <f>'[9]реализация'!G70</f>
        <v>0</v>
      </c>
      <c r="H386" s="87">
        <f t="shared" si="322"/>
        <v>0</v>
      </c>
      <c r="I386" s="91">
        <f>'[9]реализация'!I70</f>
        <v>0</v>
      </c>
      <c r="J386" s="88">
        <f t="shared" si="323"/>
        <v>0</v>
      </c>
      <c r="K386" s="84">
        <f t="shared" si="324"/>
        <v>0</v>
      </c>
      <c r="L386" s="91">
        <f>'[9]реализация'!L70</f>
        <v>0</v>
      </c>
      <c r="M386" s="87">
        <f t="shared" si="325"/>
        <v>0</v>
      </c>
      <c r="N386" s="87">
        <f t="shared" si="326"/>
        <v>0</v>
      </c>
      <c r="O386" s="89">
        <f t="shared" si="327"/>
        <v>0</v>
      </c>
      <c r="P386" s="155">
        <f>'[9]реализация'!P70</f>
        <v>0</v>
      </c>
      <c r="Q386" s="88">
        <f t="shared" si="328"/>
        <v>0</v>
      </c>
      <c r="R386" s="88">
        <f t="shared" si="329"/>
        <v>0</v>
      </c>
      <c r="S386" s="148">
        <f>'[9]реализация'!S70</f>
        <v>0</v>
      </c>
      <c r="T386" s="148">
        <f>'[9]реализация'!T70</f>
        <v>0</v>
      </c>
      <c r="U386" s="94">
        <f t="shared" si="330"/>
        <v>0</v>
      </c>
      <c r="V386" s="148">
        <f>'[9]реализация'!V70</f>
        <v>0</v>
      </c>
      <c r="W386" s="148">
        <f>'[9]реализация'!W70</f>
        <v>0</v>
      </c>
      <c r="X386" s="148">
        <f>'[9]реализация'!X70</f>
        <v>0</v>
      </c>
      <c r="Y386" s="148">
        <f>'[9]реализация'!Y70</f>
        <v>0</v>
      </c>
      <c r="Z386" s="148">
        <f>'[9]реализация'!Z70</f>
        <v>0</v>
      </c>
      <c r="AA386" s="154">
        <f>'[9]реализация'!AA70</f>
        <v>0</v>
      </c>
      <c r="AB386" s="95">
        <f t="shared" si="331"/>
        <v>0</v>
      </c>
      <c r="AC386" s="80">
        <f t="shared" si="321"/>
        <v>0</v>
      </c>
    </row>
    <row r="387" spans="1:29" ht="11.25">
      <c r="A387" s="144" t="s">
        <v>141</v>
      </c>
      <c r="B387" s="91">
        <f>'[9]реализация'!B71</f>
        <v>0</v>
      </c>
      <c r="C387" s="91">
        <f>'[9]реализация'!C71</f>
        <v>0</v>
      </c>
      <c r="D387" s="87">
        <f>'[9]реализация'!D71</f>
        <v>0</v>
      </c>
      <c r="E387" s="87">
        <f>'[9]реализация'!E71</f>
        <v>0</v>
      </c>
      <c r="F387" s="91">
        <f>'[9]реализация'!F71</f>
        <v>0</v>
      </c>
      <c r="G387" s="91">
        <f>'[9]реализация'!G71</f>
        <v>0</v>
      </c>
      <c r="H387" s="87">
        <f t="shared" si="322"/>
        <v>0</v>
      </c>
      <c r="I387" s="91">
        <f>'[9]реализация'!I71</f>
        <v>0</v>
      </c>
      <c r="J387" s="88">
        <f t="shared" si="323"/>
        <v>0</v>
      </c>
      <c r="K387" s="84">
        <f t="shared" si="324"/>
        <v>0</v>
      </c>
      <c r="L387" s="91">
        <f>'[9]реализация'!L71</f>
        <v>0</v>
      </c>
      <c r="M387" s="87">
        <f t="shared" si="325"/>
        <v>0</v>
      </c>
      <c r="N387" s="87">
        <f t="shared" si="326"/>
        <v>0</v>
      </c>
      <c r="O387" s="89">
        <f t="shared" si="327"/>
        <v>0</v>
      </c>
      <c r="P387" s="155">
        <f>'[9]реализация'!P71</f>
        <v>0</v>
      </c>
      <c r="Q387" s="88">
        <f t="shared" si="328"/>
        <v>0</v>
      </c>
      <c r="R387" s="88">
        <f t="shared" si="329"/>
        <v>0</v>
      </c>
      <c r="S387" s="148">
        <f>'[9]реализация'!S71</f>
        <v>0</v>
      </c>
      <c r="T387" s="148">
        <f>'[9]реализация'!T71</f>
        <v>0</v>
      </c>
      <c r="U387" s="94">
        <f t="shared" si="330"/>
        <v>0</v>
      </c>
      <c r="V387" s="148">
        <f>'[9]реализация'!V71</f>
        <v>0</v>
      </c>
      <c r="W387" s="148">
        <f>'[9]реализация'!W71</f>
        <v>0</v>
      </c>
      <c r="X387" s="148">
        <f>'[9]реализация'!X71</f>
        <v>0</v>
      </c>
      <c r="Y387" s="148">
        <f>'[9]реализация'!Y71</f>
        <v>0</v>
      </c>
      <c r="Z387" s="148">
        <f>'[9]реализация'!Z71</f>
        <v>0</v>
      </c>
      <c r="AA387" s="154">
        <f>'[9]реализация'!AA71</f>
        <v>0</v>
      </c>
      <c r="AB387" s="95">
        <f t="shared" si="331"/>
        <v>0</v>
      </c>
      <c r="AC387" s="80">
        <f t="shared" si="321"/>
        <v>0</v>
      </c>
    </row>
    <row r="388" spans="1:29" ht="11.25">
      <c r="A388" s="144" t="s">
        <v>142</v>
      </c>
      <c r="B388" s="91">
        <f>'[9]реализация'!B72</f>
        <v>0</v>
      </c>
      <c r="C388" s="91">
        <f>'[9]реализация'!C72</f>
        <v>0</v>
      </c>
      <c r="D388" s="87">
        <f>'[9]реализация'!D72</f>
        <v>0</v>
      </c>
      <c r="E388" s="87">
        <f>'[9]реализация'!E72</f>
        <v>0</v>
      </c>
      <c r="F388" s="91">
        <f>'[9]реализация'!F72</f>
        <v>0</v>
      </c>
      <c r="G388" s="91">
        <f>'[9]реализация'!G72</f>
        <v>0</v>
      </c>
      <c r="H388" s="87">
        <f t="shared" si="322"/>
        <v>0</v>
      </c>
      <c r="I388" s="91">
        <f>'[9]реализация'!I72</f>
        <v>0</v>
      </c>
      <c r="J388" s="88">
        <f t="shared" si="323"/>
        <v>0</v>
      </c>
      <c r="K388" s="84">
        <f t="shared" si="324"/>
        <v>0</v>
      </c>
      <c r="L388" s="91">
        <f>'[9]реализация'!L72</f>
        <v>0</v>
      </c>
      <c r="M388" s="87">
        <f t="shared" si="325"/>
        <v>0</v>
      </c>
      <c r="N388" s="87">
        <f t="shared" si="326"/>
        <v>0</v>
      </c>
      <c r="O388" s="89">
        <f t="shared" si="327"/>
        <v>0</v>
      </c>
      <c r="P388" s="155">
        <f>'[9]реализация'!P72</f>
        <v>0</v>
      </c>
      <c r="Q388" s="88">
        <f t="shared" si="328"/>
        <v>0</v>
      </c>
      <c r="R388" s="88">
        <f t="shared" si="329"/>
        <v>0</v>
      </c>
      <c r="S388" s="148">
        <f>'[9]реализация'!S72</f>
        <v>0</v>
      </c>
      <c r="T388" s="148">
        <f>'[9]реализация'!T72</f>
        <v>0</v>
      </c>
      <c r="U388" s="94">
        <f t="shared" si="330"/>
        <v>0</v>
      </c>
      <c r="V388" s="148">
        <f>'[9]реализация'!V72</f>
        <v>0</v>
      </c>
      <c r="W388" s="148">
        <f>'[9]реализация'!W72</f>
        <v>0</v>
      </c>
      <c r="X388" s="148">
        <f>'[9]реализация'!X72</f>
        <v>0</v>
      </c>
      <c r="Y388" s="148">
        <f>'[9]реализация'!Y72</f>
        <v>0</v>
      </c>
      <c r="Z388" s="148">
        <f>'[9]реализация'!Z72</f>
        <v>0</v>
      </c>
      <c r="AA388" s="154">
        <f>'[9]реализация'!AA72</f>
        <v>0</v>
      </c>
      <c r="AB388" s="95">
        <f t="shared" si="331"/>
        <v>0</v>
      </c>
      <c r="AC388" s="80">
        <f t="shared" si="321"/>
        <v>0</v>
      </c>
    </row>
    <row r="389" spans="1:29" ht="11.25">
      <c r="A389" s="144" t="s">
        <v>143</v>
      </c>
      <c r="B389" s="91">
        <f>'[9]реализация'!B73</f>
        <v>0</v>
      </c>
      <c r="C389" s="91">
        <f>'[9]реализация'!C73</f>
        <v>0</v>
      </c>
      <c r="D389" s="87">
        <f>'[9]реализация'!D73</f>
        <v>0</v>
      </c>
      <c r="E389" s="87">
        <f>'[9]реализация'!E73</f>
        <v>0</v>
      </c>
      <c r="F389" s="91">
        <f>'[9]реализация'!F73</f>
        <v>0</v>
      </c>
      <c r="G389" s="91">
        <f>'[9]реализация'!G73</f>
        <v>0</v>
      </c>
      <c r="H389" s="87">
        <f t="shared" si="322"/>
        <v>0</v>
      </c>
      <c r="I389" s="91">
        <f>'[9]реализация'!I73</f>
        <v>0</v>
      </c>
      <c r="J389" s="88">
        <f t="shared" si="323"/>
        <v>0</v>
      </c>
      <c r="K389" s="84">
        <f t="shared" si="324"/>
        <v>0</v>
      </c>
      <c r="L389" s="91">
        <f>'[9]реализация'!L73</f>
        <v>0</v>
      </c>
      <c r="M389" s="87">
        <f t="shared" si="325"/>
        <v>0</v>
      </c>
      <c r="N389" s="87">
        <f t="shared" si="326"/>
        <v>0</v>
      </c>
      <c r="O389" s="89">
        <f t="shared" si="327"/>
        <v>0</v>
      </c>
      <c r="P389" s="155">
        <f>'[9]реализация'!P73</f>
        <v>0</v>
      </c>
      <c r="Q389" s="88">
        <f t="shared" si="328"/>
        <v>0</v>
      </c>
      <c r="R389" s="88">
        <f t="shared" si="329"/>
        <v>0</v>
      </c>
      <c r="S389" s="148">
        <f>'[9]реализация'!S73</f>
        <v>0</v>
      </c>
      <c r="T389" s="148">
        <f>'[9]реализация'!T73</f>
        <v>0</v>
      </c>
      <c r="U389" s="94">
        <f t="shared" si="330"/>
        <v>0</v>
      </c>
      <c r="V389" s="148">
        <f>'[9]реализация'!V73</f>
        <v>0</v>
      </c>
      <c r="W389" s="148">
        <f>'[9]реализация'!W73</f>
        <v>0</v>
      </c>
      <c r="X389" s="148">
        <f>'[9]реализация'!X73</f>
        <v>0</v>
      </c>
      <c r="Y389" s="148">
        <f>'[9]реализация'!Y73</f>
        <v>0</v>
      </c>
      <c r="Z389" s="148">
        <f>'[9]реализация'!Z73</f>
        <v>0</v>
      </c>
      <c r="AA389" s="154">
        <f>'[9]реализация'!AA73</f>
        <v>0</v>
      </c>
      <c r="AB389" s="95">
        <f t="shared" si="331"/>
        <v>0</v>
      </c>
      <c r="AC389" s="80">
        <f t="shared" si="321"/>
        <v>0</v>
      </c>
    </row>
    <row r="390" spans="1:29" ht="11.25">
      <c r="A390" s="144" t="s">
        <v>126</v>
      </c>
      <c r="B390" s="91">
        <f>'[9]реализация'!B74</f>
        <v>0</v>
      </c>
      <c r="C390" s="91">
        <f>'[9]реализация'!C74</f>
        <v>0</v>
      </c>
      <c r="D390" s="87">
        <f>'[9]реализация'!D74</f>
        <v>0</v>
      </c>
      <c r="E390" s="87">
        <f>'[9]реализация'!E74</f>
        <v>0</v>
      </c>
      <c r="F390" s="91">
        <f>'[9]реализация'!F74</f>
        <v>0</v>
      </c>
      <c r="G390" s="91">
        <f>'[9]реализация'!G74</f>
        <v>0</v>
      </c>
      <c r="H390" s="87">
        <f t="shared" si="322"/>
        <v>0</v>
      </c>
      <c r="I390" s="91">
        <f>'[9]реализация'!I74</f>
        <v>0</v>
      </c>
      <c r="J390" s="88">
        <f t="shared" si="323"/>
        <v>0</v>
      </c>
      <c r="K390" s="84">
        <f t="shared" si="324"/>
        <v>0</v>
      </c>
      <c r="L390" s="91">
        <f>'[9]реализация'!L74</f>
        <v>0</v>
      </c>
      <c r="M390" s="87">
        <f t="shared" si="325"/>
        <v>0</v>
      </c>
      <c r="N390" s="87">
        <f t="shared" si="326"/>
        <v>0</v>
      </c>
      <c r="O390" s="89">
        <f t="shared" si="327"/>
        <v>0</v>
      </c>
      <c r="P390" s="155">
        <f>'[9]реализация'!P74</f>
        <v>0</v>
      </c>
      <c r="Q390" s="88">
        <f>R390+U390+X390</f>
        <v>0</v>
      </c>
      <c r="R390" s="88">
        <f>SUM(S390:T390)</f>
        <v>0</v>
      </c>
      <c r="S390" s="148">
        <f>'[9]реализация'!S74</f>
        <v>0</v>
      </c>
      <c r="T390" s="148">
        <f>'[9]реализация'!T74</f>
        <v>0</v>
      </c>
      <c r="U390" s="94">
        <f>SUM(V390:W390)</f>
        <v>0</v>
      </c>
      <c r="V390" s="148">
        <f>'[9]реализация'!V74</f>
        <v>0</v>
      </c>
      <c r="W390" s="148">
        <f>'[9]реализация'!W74</f>
        <v>0</v>
      </c>
      <c r="X390" s="148">
        <f>'[9]реализация'!X74</f>
        <v>0</v>
      </c>
      <c r="Y390" s="148">
        <f>'[9]реализация'!Y74</f>
        <v>0</v>
      </c>
      <c r="Z390" s="148">
        <f>'[9]реализация'!Z74</f>
        <v>0</v>
      </c>
      <c r="AA390" s="154">
        <f>'[9]реализация'!AA74</f>
        <v>0</v>
      </c>
      <c r="AB390" s="95">
        <f>P390+Q390+Y390+Z390-AA390</f>
        <v>0</v>
      </c>
      <c r="AC390" s="80">
        <f t="shared" si="321"/>
        <v>0</v>
      </c>
    </row>
    <row r="391" spans="1:29" ht="11.25">
      <c r="A391" s="144" t="s">
        <v>144</v>
      </c>
      <c r="B391" s="91">
        <f>'[9]реализация'!B75</f>
        <v>0</v>
      </c>
      <c r="C391" s="91">
        <f>'[9]реализация'!C75</f>
        <v>0</v>
      </c>
      <c r="D391" s="87">
        <f>'[9]реализация'!D75</f>
        <v>0</v>
      </c>
      <c r="E391" s="87">
        <f>'[9]реализация'!E75</f>
        <v>0</v>
      </c>
      <c r="F391" s="91">
        <f>'[9]реализация'!F75</f>
        <v>0</v>
      </c>
      <c r="G391" s="91">
        <f>'[9]реализация'!G75</f>
        <v>0</v>
      </c>
      <c r="H391" s="87">
        <f t="shared" si="322"/>
        <v>0</v>
      </c>
      <c r="I391" s="91">
        <f>'[9]реализация'!I75</f>
        <v>0</v>
      </c>
      <c r="J391" s="88">
        <f t="shared" si="323"/>
        <v>0</v>
      </c>
      <c r="K391" s="84">
        <f t="shared" si="324"/>
        <v>0</v>
      </c>
      <c r="L391" s="91">
        <f>'[9]реализация'!L75</f>
        <v>0</v>
      </c>
      <c r="M391" s="87">
        <f t="shared" si="325"/>
        <v>0</v>
      </c>
      <c r="N391" s="87">
        <f t="shared" si="326"/>
        <v>0</v>
      </c>
      <c r="O391" s="89">
        <f t="shared" si="327"/>
        <v>0</v>
      </c>
      <c r="P391" s="155">
        <f>'[9]реализация'!P75</f>
        <v>0</v>
      </c>
      <c r="Q391" s="88">
        <f>R391+U391+X391</f>
        <v>0</v>
      </c>
      <c r="R391" s="88">
        <f>SUM(S391:T391)</f>
        <v>0</v>
      </c>
      <c r="S391" s="148">
        <f>'[9]реализация'!S75</f>
        <v>0</v>
      </c>
      <c r="T391" s="148">
        <f>'[9]реализация'!T75</f>
        <v>0</v>
      </c>
      <c r="U391" s="94">
        <f>SUM(V391:W391)</f>
        <v>0</v>
      </c>
      <c r="V391" s="148">
        <f>'[9]реализация'!V75</f>
        <v>0</v>
      </c>
      <c r="W391" s="148">
        <f>'[9]реализация'!W75</f>
        <v>0</v>
      </c>
      <c r="X391" s="148">
        <f>'[9]реализация'!X75</f>
        <v>0</v>
      </c>
      <c r="Y391" s="148">
        <f>'[9]реализация'!Y75</f>
        <v>0</v>
      </c>
      <c r="Z391" s="148">
        <f>'[9]реализация'!Z75</f>
        <v>0</v>
      </c>
      <c r="AA391" s="154">
        <f>'[9]реализация'!AA75</f>
        <v>0</v>
      </c>
      <c r="AB391" s="95">
        <f>P391+Q391+Y391+Z391-AA391</f>
        <v>0</v>
      </c>
      <c r="AC391" s="80">
        <f t="shared" si="321"/>
        <v>0</v>
      </c>
    </row>
    <row r="392" spans="1:29" ht="11.25">
      <c r="A392" s="144"/>
      <c r="B392" s="91">
        <f>'[9]реализация'!B76</f>
        <v>0</v>
      </c>
      <c r="C392" s="91">
        <f>'[9]реализация'!C76</f>
        <v>0</v>
      </c>
      <c r="D392" s="87">
        <f>'[9]реализация'!D76</f>
        <v>0</v>
      </c>
      <c r="E392" s="87">
        <f>'[9]реализация'!E76</f>
        <v>0</v>
      </c>
      <c r="F392" s="91">
        <f>'[9]реализация'!F76</f>
        <v>0</v>
      </c>
      <c r="G392" s="91">
        <f>'[9]реализация'!G76</f>
        <v>0</v>
      </c>
      <c r="H392" s="87">
        <f t="shared" si="322"/>
        <v>0</v>
      </c>
      <c r="I392" s="91">
        <f>'[9]реализация'!I76</f>
        <v>0</v>
      </c>
      <c r="J392" s="88">
        <f t="shared" si="323"/>
        <v>0</v>
      </c>
      <c r="K392" s="84">
        <f t="shared" si="324"/>
        <v>0</v>
      </c>
      <c r="L392" s="91">
        <f>'[9]реализация'!L76</f>
        <v>0</v>
      </c>
      <c r="M392" s="87">
        <f t="shared" si="325"/>
        <v>0</v>
      </c>
      <c r="N392" s="87">
        <f t="shared" si="326"/>
        <v>0</v>
      </c>
      <c r="O392" s="89">
        <f t="shared" si="327"/>
        <v>0</v>
      </c>
      <c r="P392" s="155">
        <f>'[9]реализация'!P76</f>
        <v>0</v>
      </c>
      <c r="Q392" s="88">
        <f>R392+U392+X392</f>
        <v>0</v>
      </c>
      <c r="R392" s="88">
        <f>SUM(S392:T392)</f>
        <v>0</v>
      </c>
      <c r="S392" s="148">
        <f>'[9]реализация'!S76</f>
        <v>0</v>
      </c>
      <c r="T392" s="148">
        <f>'[9]реализация'!T76</f>
        <v>0</v>
      </c>
      <c r="U392" s="94">
        <f>SUM(V392:W392)</f>
        <v>0</v>
      </c>
      <c r="V392" s="148">
        <f>'[9]реализация'!V76</f>
        <v>0</v>
      </c>
      <c r="W392" s="148">
        <f>'[9]реализация'!W76</f>
        <v>0</v>
      </c>
      <c r="X392" s="148">
        <f>'[9]реализация'!X76</f>
        <v>0</v>
      </c>
      <c r="Y392" s="148">
        <f>'[9]реализация'!Y76</f>
        <v>0</v>
      </c>
      <c r="Z392" s="148">
        <f>'[9]реализация'!Z76</f>
        <v>0</v>
      </c>
      <c r="AA392" s="154">
        <f>'[9]реализация'!AA76</f>
        <v>0</v>
      </c>
      <c r="AB392" s="95">
        <f>P392+Q392+Y392+Z392-AA392</f>
        <v>0</v>
      </c>
      <c r="AC392" s="80">
        <f t="shared" si="321"/>
        <v>0</v>
      </c>
    </row>
    <row r="393" spans="1:29" ht="11.25">
      <c r="A393" s="144" t="s">
        <v>145</v>
      </c>
      <c r="B393" s="87">
        <f>B395</f>
        <v>0</v>
      </c>
      <c r="C393" s="87">
        <f>C395</f>
        <v>0</v>
      </c>
      <c r="D393" s="87">
        <f aca="true" t="shared" si="332" ref="D393:AB393">D395</f>
        <v>0</v>
      </c>
      <c r="E393" s="87">
        <f t="shared" si="332"/>
        <v>0</v>
      </c>
      <c r="F393" s="87">
        <f t="shared" si="332"/>
        <v>0</v>
      </c>
      <c r="G393" s="87">
        <f t="shared" si="332"/>
        <v>0</v>
      </c>
      <c r="H393" s="87">
        <f t="shared" si="332"/>
        <v>0</v>
      </c>
      <c r="I393" s="88">
        <f t="shared" si="332"/>
        <v>0</v>
      </c>
      <c r="J393" s="88">
        <f t="shared" si="332"/>
        <v>0</v>
      </c>
      <c r="K393" s="87">
        <f t="shared" si="332"/>
        <v>0</v>
      </c>
      <c r="L393" s="87">
        <f t="shared" si="332"/>
        <v>0</v>
      </c>
      <c r="M393" s="87">
        <f t="shared" si="332"/>
        <v>0</v>
      </c>
      <c r="N393" s="87">
        <f t="shared" si="332"/>
        <v>0</v>
      </c>
      <c r="O393" s="89">
        <f t="shared" si="332"/>
        <v>0</v>
      </c>
      <c r="P393" s="90">
        <f t="shared" si="332"/>
        <v>0</v>
      </c>
      <c r="Q393" s="87">
        <f t="shared" si="332"/>
        <v>0</v>
      </c>
      <c r="R393" s="87">
        <f t="shared" si="332"/>
        <v>0</v>
      </c>
      <c r="S393" s="87">
        <f t="shared" si="332"/>
        <v>0</v>
      </c>
      <c r="T393" s="87">
        <f t="shared" si="332"/>
        <v>0</v>
      </c>
      <c r="U393" s="87">
        <f t="shared" si="332"/>
        <v>0</v>
      </c>
      <c r="V393" s="87">
        <f t="shared" si="332"/>
        <v>0</v>
      </c>
      <c r="W393" s="87">
        <f t="shared" si="332"/>
        <v>0</v>
      </c>
      <c r="X393" s="87">
        <f t="shared" si="332"/>
        <v>0</v>
      </c>
      <c r="Y393" s="87">
        <f t="shared" si="332"/>
        <v>0</v>
      </c>
      <c r="Z393" s="87">
        <f t="shared" si="332"/>
        <v>0</v>
      </c>
      <c r="AA393" s="87">
        <f t="shared" si="332"/>
        <v>0</v>
      </c>
      <c r="AB393" s="89">
        <f t="shared" si="332"/>
        <v>0</v>
      </c>
      <c r="AC393" s="80">
        <f t="shared" si="321"/>
        <v>0</v>
      </c>
    </row>
    <row r="394" spans="1:29" ht="11.25">
      <c r="A394" s="144" t="s">
        <v>136</v>
      </c>
      <c r="B394" s="145"/>
      <c r="C394" s="145"/>
      <c r="D394" s="145"/>
      <c r="E394" s="145"/>
      <c r="F394" s="87"/>
      <c r="G394" s="87"/>
      <c r="H394" s="87"/>
      <c r="I394" s="146"/>
      <c r="J394" s="88"/>
      <c r="K394" s="84"/>
      <c r="L394" s="87"/>
      <c r="M394" s="87"/>
      <c r="N394" s="87"/>
      <c r="O394" s="89"/>
      <c r="P394" s="90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9"/>
      <c r="AC394" s="80">
        <f t="shared" si="321"/>
        <v>0</v>
      </c>
    </row>
    <row r="395" spans="1:29" ht="11.25">
      <c r="A395" s="144" t="s">
        <v>124</v>
      </c>
      <c r="B395" s="91">
        <f>'[9]реализация'!B79</f>
        <v>0</v>
      </c>
      <c r="C395" s="91">
        <f>'[9]реализация'!C79</f>
        <v>0</v>
      </c>
      <c r="D395" s="84">
        <f>'[9]реализация'!D79</f>
        <v>0</v>
      </c>
      <c r="E395" s="84">
        <f>'[9]реализация'!E79</f>
        <v>0</v>
      </c>
      <c r="F395" s="147">
        <f>'[9]реализация'!F79</f>
        <v>0</v>
      </c>
      <c r="G395" s="147">
        <f>'[9]реализация'!G79</f>
        <v>0</v>
      </c>
      <c r="H395" s="87">
        <f>IF(E395=0,0,F395/E395*100)</f>
        <v>0</v>
      </c>
      <c r="I395" s="148">
        <f>'[9]реализация'!I79</f>
        <v>0</v>
      </c>
      <c r="J395" s="88">
        <f>F395-G395+I395</f>
        <v>0</v>
      </c>
      <c r="K395" s="84">
        <f>IF(E395=0,0,J395/E395*100)</f>
        <v>0</v>
      </c>
      <c r="L395" s="147">
        <f>'[9]реализация'!L79</f>
        <v>0</v>
      </c>
      <c r="M395" s="87">
        <f>B395+E395-F395-L395</f>
        <v>0</v>
      </c>
      <c r="N395" s="87">
        <f>M395-B395</f>
        <v>0</v>
      </c>
      <c r="O395" s="89">
        <f>C395-G395+I395</f>
        <v>0</v>
      </c>
      <c r="P395" s="160">
        <f>'[9]реализация'!P79</f>
        <v>0</v>
      </c>
      <c r="Q395" s="88">
        <f>R395+U395+X395</f>
        <v>0</v>
      </c>
      <c r="R395" s="88">
        <f>SUM(S395:T395)</f>
        <v>0</v>
      </c>
      <c r="S395" s="148">
        <f>'[9]реализация'!S79</f>
        <v>0</v>
      </c>
      <c r="T395" s="148">
        <f>'[9]реализация'!T79</f>
        <v>0</v>
      </c>
      <c r="U395" s="94">
        <f>SUM(V395:W395)</f>
        <v>0</v>
      </c>
      <c r="V395" s="148">
        <f>'[9]реализация'!V79</f>
        <v>0</v>
      </c>
      <c r="W395" s="148">
        <f>'[9]реализация'!W79</f>
        <v>0</v>
      </c>
      <c r="X395" s="148">
        <f>'[9]реализация'!X79</f>
        <v>0</v>
      </c>
      <c r="Y395" s="148">
        <f>'[9]реализация'!Y79</f>
        <v>0</v>
      </c>
      <c r="Z395" s="148">
        <f>'[9]реализация'!Z79</f>
        <v>0</v>
      </c>
      <c r="AA395" s="154">
        <f>'[9]реализация'!AA79</f>
        <v>0</v>
      </c>
      <c r="AB395" s="95">
        <f>P395+Q395+Y395+Z395-AA395</f>
        <v>0</v>
      </c>
      <c r="AC395" s="80">
        <f t="shared" si="321"/>
        <v>0</v>
      </c>
    </row>
    <row r="396" spans="1:29" ht="11.25">
      <c r="A396" s="144"/>
      <c r="B396" s="84"/>
      <c r="C396" s="84"/>
      <c r="D396" s="84"/>
      <c r="E396" s="84"/>
      <c r="F396" s="84"/>
      <c r="G396" s="84"/>
      <c r="H396" s="84"/>
      <c r="I396" s="94"/>
      <c r="J396" s="94"/>
      <c r="K396" s="84"/>
      <c r="L396" s="84"/>
      <c r="M396" s="84"/>
      <c r="N396" s="84"/>
      <c r="O396" s="149"/>
      <c r="P396" s="150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149"/>
      <c r="AC396" s="80">
        <f t="shared" si="321"/>
        <v>0</v>
      </c>
    </row>
    <row r="397" spans="1:29" ht="11.25">
      <c r="A397" s="144"/>
      <c r="B397" s="84"/>
      <c r="C397" s="84"/>
      <c r="D397" s="84"/>
      <c r="E397" s="84"/>
      <c r="F397" s="84"/>
      <c r="G397" s="84"/>
      <c r="H397" s="87"/>
      <c r="I397" s="94"/>
      <c r="J397" s="94"/>
      <c r="K397" s="84"/>
      <c r="L397" s="84"/>
      <c r="M397" s="87"/>
      <c r="N397" s="87"/>
      <c r="O397" s="89"/>
      <c r="P397" s="150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149"/>
      <c r="AC397" s="80">
        <f t="shared" si="321"/>
        <v>0</v>
      </c>
    </row>
    <row r="398" spans="1:29" ht="12" thickBot="1">
      <c r="A398" s="151"/>
      <c r="B398" s="124"/>
      <c r="C398" s="124"/>
      <c r="D398" s="124"/>
      <c r="E398" s="124"/>
      <c r="F398" s="124"/>
      <c r="G398" s="124"/>
      <c r="H398" s="121"/>
      <c r="I398" s="126"/>
      <c r="J398" s="123"/>
      <c r="K398" s="124"/>
      <c r="L398" s="124"/>
      <c r="M398" s="121"/>
      <c r="N398" s="121"/>
      <c r="O398" s="125"/>
      <c r="P398" s="152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  <c r="AA398" s="124"/>
      <c r="AB398" s="153"/>
      <c r="AC398" s="128">
        <f t="shared" si="321"/>
        <v>0</v>
      </c>
    </row>
    <row r="401" spans="1:6" ht="16.5" thickBot="1">
      <c r="A401" s="51" t="s">
        <v>150</v>
      </c>
      <c r="B401" s="51" t="s">
        <v>57</v>
      </c>
      <c r="F401" s="53" t="str">
        <f>F322</f>
        <v>за март 2010г.</v>
      </c>
    </row>
    <row r="402" spans="1:29" ht="15.75" customHeight="1">
      <c r="A402" s="198" t="s">
        <v>58</v>
      </c>
      <c r="B402" s="54" t="s">
        <v>59</v>
      </c>
      <c r="C402" s="55" t="s">
        <v>60</v>
      </c>
      <c r="D402" s="201" t="s">
        <v>61</v>
      </c>
      <c r="E402" s="201"/>
      <c r="F402" s="203" t="s">
        <v>62</v>
      </c>
      <c r="G402" s="189" t="s">
        <v>63</v>
      </c>
      <c r="H402" s="189" t="s">
        <v>64</v>
      </c>
      <c r="I402" s="189" t="s">
        <v>65</v>
      </c>
      <c r="J402" s="194" t="s">
        <v>66</v>
      </c>
      <c r="K402" s="196" t="s">
        <v>67</v>
      </c>
      <c r="L402" s="196" t="s">
        <v>68</v>
      </c>
      <c r="M402" s="56" t="s">
        <v>59</v>
      </c>
      <c r="N402" s="196" t="s">
        <v>69</v>
      </c>
      <c r="O402" s="57" t="s">
        <v>60</v>
      </c>
      <c r="P402" s="205" t="s">
        <v>70</v>
      </c>
      <c r="Q402" s="206"/>
      <c r="R402" s="206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7"/>
      <c r="AC402" s="191" t="s">
        <v>71</v>
      </c>
    </row>
    <row r="403" spans="1:29" ht="33.75">
      <c r="A403" s="199"/>
      <c r="B403" s="58" t="str">
        <f>B324</f>
        <v>на 01.03.2010г.</v>
      </c>
      <c r="C403" s="58" t="str">
        <f>B403</f>
        <v>на 01.03.2010г.</v>
      </c>
      <c r="D403" s="202"/>
      <c r="E403" s="202"/>
      <c r="F403" s="204"/>
      <c r="G403" s="190"/>
      <c r="H403" s="190"/>
      <c r="I403" s="190"/>
      <c r="J403" s="195"/>
      <c r="K403" s="197"/>
      <c r="L403" s="197"/>
      <c r="M403" s="58" t="str">
        <f>M324</f>
        <v>на 01.04.2010г.</v>
      </c>
      <c r="N403" s="197"/>
      <c r="O403" s="59" t="str">
        <f>M403</f>
        <v>на 01.04.2010г.</v>
      </c>
      <c r="P403" s="60" t="s">
        <v>72</v>
      </c>
      <c r="Q403" s="61" t="s">
        <v>73</v>
      </c>
      <c r="R403" s="61" t="s">
        <v>74</v>
      </c>
      <c r="S403" s="61" t="s">
        <v>75</v>
      </c>
      <c r="T403" s="61" t="s">
        <v>76</v>
      </c>
      <c r="U403" s="61" t="s">
        <v>77</v>
      </c>
      <c r="V403" s="61" t="s">
        <v>78</v>
      </c>
      <c r="W403" s="61" t="s">
        <v>79</v>
      </c>
      <c r="X403" s="61" t="s">
        <v>80</v>
      </c>
      <c r="Y403" s="61" t="s">
        <v>81</v>
      </c>
      <c r="Z403" s="61" t="s">
        <v>82</v>
      </c>
      <c r="AA403" s="62" t="s">
        <v>68</v>
      </c>
      <c r="AB403" s="63" t="s">
        <v>83</v>
      </c>
      <c r="AC403" s="192"/>
    </row>
    <row r="404" spans="1:29" ht="23.25" thickBot="1">
      <c r="A404" s="200"/>
      <c r="B404" s="64" t="s">
        <v>84</v>
      </c>
      <c r="C404" s="65" t="str">
        <f>B404</f>
        <v>тыс.руб с НДС</v>
      </c>
      <c r="D404" s="65" t="s">
        <v>85</v>
      </c>
      <c r="E404" s="65" t="str">
        <f>C404</f>
        <v>тыс.руб с НДС</v>
      </c>
      <c r="F404" s="65" t="str">
        <f>E404</f>
        <v>тыс.руб с НДС</v>
      </c>
      <c r="G404" s="65" t="str">
        <f>F404</f>
        <v>тыс.руб с НДС</v>
      </c>
      <c r="H404" s="65" t="s">
        <v>86</v>
      </c>
      <c r="I404" s="65" t="s">
        <v>84</v>
      </c>
      <c r="J404" s="65" t="str">
        <f>F404</f>
        <v>тыс.руб с НДС</v>
      </c>
      <c r="K404" s="65" t="s">
        <v>86</v>
      </c>
      <c r="L404" s="66" t="s">
        <v>84</v>
      </c>
      <c r="M404" s="65" t="str">
        <f>F404</f>
        <v>тыс.руб с НДС</v>
      </c>
      <c r="N404" s="65" t="s">
        <v>84</v>
      </c>
      <c r="O404" s="67" t="str">
        <f>F404</f>
        <v>тыс.руб с НДС</v>
      </c>
      <c r="P404" s="68" t="s">
        <v>84</v>
      </c>
      <c r="Q404" s="65" t="s">
        <v>84</v>
      </c>
      <c r="R404" s="65" t="s">
        <v>84</v>
      </c>
      <c r="S404" s="65" t="s">
        <v>84</v>
      </c>
      <c r="T404" s="65" t="s">
        <v>84</v>
      </c>
      <c r="U404" s="65" t="s">
        <v>84</v>
      </c>
      <c r="V404" s="65" t="s">
        <v>84</v>
      </c>
      <c r="W404" s="65" t="s">
        <v>84</v>
      </c>
      <c r="X404" s="65" t="s">
        <v>84</v>
      </c>
      <c r="Y404" s="65" t="s">
        <v>84</v>
      </c>
      <c r="Z404" s="65" t="s">
        <v>84</v>
      </c>
      <c r="AA404" s="65" t="s">
        <v>84</v>
      </c>
      <c r="AB404" s="67" t="s">
        <v>84</v>
      </c>
      <c r="AC404" s="193"/>
    </row>
    <row r="405" spans="1:29" ht="11.25">
      <c r="A405" s="69" t="s">
        <v>87</v>
      </c>
      <c r="B405" s="70">
        <f aca="true" t="shared" si="333" ref="B405:G405">B407+B423+B424+B430+B431+B432+B433</f>
        <v>251533.86716</v>
      </c>
      <c r="C405" s="70">
        <f t="shared" si="333"/>
        <v>15656</v>
      </c>
      <c r="D405" s="70">
        <f t="shared" si="333"/>
        <v>74222.71699999999</v>
      </c>
      <c r="E405" s="70">
        <f t="shared" si="333"/>
        <v>255416.40793999998</v>
      </c>
      <c r="F405" s="70">
        <f t="shared" si="333"/>
        <v>304225</v>
      </c>
      <c r="G405" s="70">
        <f t="shared" si="333"/>
        <v>8920</v>
      </c>
      <c r="H405" s="70">
        <f aca="true" t="shared" si="334" ref="H405:H437">IF(E405=0,0,F405/E405*100)</f>
        <v>119.10941918479476</v>
      </c>
      <c r="I405" s="71">
        <f>I407+I423+I424+I430+I431+I432+I433</f>
        <v>13407</v>
      </c>
      <c r="J405" s="71">
        <f>J407+J423+J424+J430+J431+J432+J433</f>
        <v>308712</v>
      </c>
      <c r="K405" s="72">
        <f aca="true" t="shared" si="335" ref="K405:K437">IF(E405=0,0,J405/E405*100)</f>
        <v>120.86615832155925</v>
      </c>
      <c r="L405" s="70">
        <f>L407+L423+L424+L430+L431+L432+L433</f>
        <v>0</v>
      </c>
      <c r="M405" s="70">
        <f>M407+M423+M424+M430+M431+M432+M433</f>
        <v>202725.2751</v>
      </c>
      <c r="N405" s="70">
        <f>N407+N423+N424+N430+N431+N432+N433</f>
        <v>-48808.59206000002</v>
      </c>
      <c r="O405" s="73">
        <f>O407+O423+O424+O430+O431+O432+O433</f>
        <v>20143</v>
      </c>
      <c r="P405" s="74">
        <f aca="true" t="shared" si="336" ref="P405:AB405">P407+P423+P424+P430+P431+P432+P433</f>
        <v>127507</v>
      </c>
      <c r="Q405" s="75">
        <f t="shared" si="336"/>
        <v>75218</v>
      </c>
      <c r="R405" s="75">
        <f t="shared" si="336"/>
        <v>0</v>
      </c>
      <c r="S405" s="75">
        <f t="shared" si="336"/>
        <v>0</v>
      </c>
      <c r="T405" s="75">
        <f t="shared" si="336"/>
        <v>0</v>
      </c>
      <c r="U405" s="75">
        <f t="shared" si="336"/>
        <v>0</v>
      </c>
      <c r="V405" s="75">
        <f t="shared" si="336"/>
        <v>0</v>
      </c>
      <c r="W405" s="75">
        <f t="shared" si="336"/>
        <v>0</v>
      </c>
      <c r="X405" s="75">
        <f t="shared" si="336"/>
        <v>75218</v>
      </c>
      <c r="Y405" s="75">
        <f t="shared" si="336"/>
        <v>0</v>
      </c>
      <c r="Z405" s="75">
        <f t="shared" si="336"/>
        <v>0</v>
      </c>
      <c r="AA405" s="75">
        <f t="shared" si="336"/>
        <v>0</v>
      </c>
      <c r="AB405" s="76">
        <f t="shared" si="336"/>
        <v>202725</v>
      </c>
      <c r="AC405" s="77">
        <f>AB405-M405</f>
        <v>-0.275099999998929</v>
      </c>
    </row>
    <row r="406" spans="1:29" ht="21.75">
      <c r="A406" s="78" t="s">
        <v>88</v>
      </c>
      <c r="B406" s="70">
        <f aca="true" t="shared" si="337" ref="B406:G406">B405-B438</f>
        <v>251533.86716</v>
      </c>
      <c r="C406" s="70">
        <f t="shared" si="337"/>
        <v>15656</v>
      </c>
      <c r="D406" s="70">
        <f t="shared" si="337"/>
        <v>74222.71699999999</v>
      </c>
      <c r="E406" s="70">
        <f t="shared" si="337"/>
        <v>255416.40793999998</v>
      </c>
      <c r="F406" s="70">
        <f t="shared" si="337"/>
        <v>304225</v>
      </c>
      <c r="G406" s="70">
        <f t="shared" si="337"/>
        <v>8920</v>
      </c>
      <c r="H406" s="70">
        <f t="shared" si="334"/>
        <v>119.10941918479476</v>
      </c>
      <c r="I406" s="70">
        <f>I405-I438</f>
        <v>13407</v>
      </c>
      <c r="J406" s="70">
        <f>J405-J438</f>
        <v>308712</v>
      </c>
      <c r="K406" s="72">
        <f t="shared" si="335"/>
        <v>120.86615832155925</v>
      </c>
      <c r="L406" s="70">
        <f aca="true" t="shared" si="338" ref="L406:AB406">L405-L438</f>
        <v>0</v>
      </c>
      <c r="M406" s="70">
        <f t="shared" si="338"/>
        <v>202725.2751</v>
      </c>
      <c r="N406" s="70">
        <f t="shared" si="338"/>
        <v>-48808.59206000002</v>
      </c>
      <c r="O406" s="73">
        <f t="shared" si="338"/>
        <v>20143</v>
      </c>
      <c r="P406" s="79">
        <f t="shared" si="338"/>
        <v>127507</v>
      </c>
      <c r="Q406" s="70">
        <f t="shared" si="338"/>
        <v>75218</v>
      </c>
      <c r="R406" s="70">
        <f t="shared" si="338"/>
        <v>0</v>
      </c>
      <c r="S406" s="70">
        <f t="shared" si="338"/>
        <v>0</v>
      </c>
      <c r="T406" s="70">
        <f t="shared" si="338"/>
        <v>0</v>
      </c>
      <c r="U406" s="70">
        <f t="shared" si="338"/>
        <v>0</v>
      </c>
      <c r="V406" s="70">
        <f t="shared" si="338"/>
        <v>0</v>
      </c>
      <c r="W406" s="70">
        <f t="shared" si="338"/>
        <v>0</v>
      </c>
      <c r="X406" s="70">
        <f t="shared" si="338"/>
        <v>75218</v>
      </c>
      <c r="Y406" s="70">
        <f t="shared" si="338"/>
        <v>0</v>
      </c>
      <c r="Z406" s="70">
        <f t="shared" si="338"/>
        <v>0</v>
      </c>
      <c r="AA406" s="70">
        <f t="shared" si="338"/>
        <v>0</v>
      </c>
      <c r="AB406" s="73">
        <f t="shared" si="338"/>
        <v>202725</v>
      </c>
      <c r="AC406" s="80">
        <f aca="true" t="shared" si="339" ref="AC406:AC422">AB406-M406</f>
        <v>-0.275099999998929</v>
      </c>
    </row>
    <row r="407" spans="1:29" ht="11.25">
      <c r="A407" s="81" t="s">
        <v>89</v>
      </c>
      <c r="B407" s="82">
        <f aca="true" t="shared" si="340" ref="B407:G407">B408+B414+B415+B416+B417+B418+B419+B420+B421+B422</f>
        <v>8187.86716</v>
      </c>
      <c r="C407" s="82">
        <f t="shared" si="340"/>
        <v>932</v>
      </c>
      <c r="D407" s="82">
        <f t="shared" si="340"/>
        <v>3586.0869999999995</v>
      </c>
      <c r="E407" s="82">
        <f t="shared" si="340"/>
        <v>15165.822559999999</v>
      </c>
      <c r="F407" s="82">
        <f t="shared" si="340"/>
        <v>15824</v>
      </c>
      <c r="G407" s="82">
        <f t="shared" si="340"/>
        <v>825</v>
      </c>
      <c r="H407" s="82">
        <f t="shared" si="334"/>
        <v>104.33987300982903</v>
      </c>
      <c r="I407" s="83">
        <f>I408+I414+I415+I416+I417+I418+I419+I420+I421+I422</f>
        <v>1596</v>
      </c>
      <c r="J407" s="83">
        <f>J408+J414+J415+J416+J417+J418+J419+J420+J421+J422</f>
        <v>16595</v>
      </c>
      <c r="K407" s="84">
        <f t="shared" si="335"/>
        <v>109.42367243415778</v>
      </c>
      <c r="L407" s="82">
        <f>L408+L414+L415+L416+L417+L418+L419+L420+L421+L422</f>
        <v>0</v>
      </c>
      <c r="M407" s="82">
        <f>M408+M414+M415+M416+M417+M418+M419+M420+M421+M422</f>
        <v>7529.68972</v>
      </c>
      <c r="N407" s="82">
        <f>N408+N414+N415+N416+N417+N418+N419+N420+N421+N422</f>
        <v>-658.1774400000004</v>
      </c>
      <c r="O407" s="85">
        <f>O408+O414+O415+O416+O417+O418+O419+O420+O421+O422</f>
        <v>1703</v>
      </c>
      <c r="P407" s="86">
        <f aca="true" t="shared" si="341" ref="P407:AB407">P408+P414+P415+P416+P417+P418+P419+P420+P421+P422</f>
        <v>6385</v>
      </c>
      <c r="Q407" s="82">
        <f t="shared" si="341"/>
        <v>1144</v>
      </c>
      <c r="R407" s="82">
        <f t="shared" si="341"/>
        <v>0</v>
      </c>
      <c r="S407" s="82">
        <f t="shared" si="341"/>
        <v>0</v>
      </c>
      <c r="T407" s="82">
        <f t="shared" si="341"/>
        <v>0</v>
      </c>
      <c r="U407" s="82">
        <f t="shared" si="341"/>
        <v>0</v>
      </c>
      <c r="V407" s="82">
        <f t="shared" si="341"/>
        <v>0</v>
      </c>
      <c r="W407" s="82">
        <f t="shared" si="341"/>
        <v>0</v>
      </c>
      <c r="X407" s="82">
        <f t="shared" si="341"/>
        <v>1144</v>
      </c>
      <c r="Y407" s="82">
        <f t="shared" si="341"/>
        <v>0</v>
      </c>
      <c r="Z407" s="82">
        <f t="shared" si="341"/>
        <v>0</v>
      </c>
      <c r="AA407" s="82">
        <f t="shared" si="341"/>
        <v>0</v>
      </c>
      <c r="AB407" s="85">
        <f t="shared" si="341"/>
        <v>7529</v>
      </c>
      <c r="AC407" s="80">
        <f t="shared" si="339"/>
        <v>-0.6897200000003068</v>
      </c>
    </row>
    <row r="408" spans="1:29" ht="11.25">
      <c r="A408" s="81" t="s">
        <v>90</v>
      </c>
      <c r="B408" s="87">
        <f aca="true" t="shared" si="342" ref="B408:G408">SUM(B409:B413)</f>
        <v>68.86716</v>
      </c>
      <c r="C408" s="87">
        <f t="shared" si="342"/>
        <v>0</v>
      </c>
      <c r="D408" s="87">
        <f t="shared" si="342"/>
        <v>14.2</v>
      </c>
      <c r="E408" s="87">
        <f t="shared" si="342"/>
        <v>55.97566</v>
      </c>
      <c r="F408" s="87">
        <f t="shared" si="342"/>
        <v>82</v>
      </c>
      <c r="G408" s="87">
        <f t="shared" si="342"/>
        <v>0</v>
      </c>
      <c r="H408" s="87">
        <f t="shared" si="334"/>
        <v>146.49224323572068</v>
      </c>
      <c r="I408" s="88">
        <f>SUM(I409:I413)</f>
        <v>0</v>
      </c>
      <c r="J408" s="88">
        <f>SUM(J409:J413)</f>
        <v>82</v>
      </c>
      <c r="K408" s="84">
        <f t="shared" si="335"/>
        <v>146.49224323572068</v>
      </c>
      <c r="L408" s="87">
        <f>SUM(L409:L413)</f>
        <v>0</v>
      </c>
      <c r="M408" s="87">
        <f>SUM(M409:M413)</f>
        <v>42.84281999999999</v>
      </c>
      <c r="N408" s="87">
        <f>SUM(N409:N413)</f>
        <v>-26.02434000000001</v>
      </c>
      <c r="O408" s="89">
        <f>SUM(O409:O413)</f>
        <v>0</v>
      </c>
      <c r="P408" s="90">
        <f aca="true" t="shared" si="343" ref="P408:AB408">SUM(P409:P413)</f>
        <v>43</v>
      </c>
      <c r="Q408" s="87">
        <f t="shared" si="343"/>
        <v>0</v>
      </c>
      <c r="R408" s="87">
        <f t="shared" si="343"/>
        <v>0</v>
      </c>
      <c r="S408" s="87">
        <f t="shared" si="343"/>
        <v>0</v>
      </c>
      <c r="T408" s="87">
        <f t="shared" si="343"/>
        <v>0</v>
      </c>
      <c r="U408" s="87">
        <f t="shared" si="343"/>
        <v>0</v>
      </c>
      <c r="V408" s="87">
        <f t="shared" si="343"/>
        <v>0</v>
      </c>
      <c r="W408" s="87">
        <f t="shared" si="343"/>
        <v>0</v>
      </c>
      <c r="X408" s="87">
        <f t="shared" si="343"/>
        <v>0</v>
      </c>
      <c r="Y408" s="87">
        <f t="shared" si="343"/>
        <v>0</v>
      </c>
      <c r="Z408" s="87">
        <f t="shared" si="343"/>
        <v>0</v>
      </c>
      <c r="AA408" s="87">
        <f t="shared" si="343"/>
        <v>0</v>
      </c>
      <c r="AB408" s="89">
        <f t="shared" si="343"/>
        <v>43</v>
      </c>
      <c r="AC408" s="80">
        <f t="shared" si="339"/>
        <v>0.15718000000001098</v>
      </c>
    </row>
    <row r="409" spans="1:29" ht="11.25">
      <c r="A409" s="81" t="s">
        <v>91</v>
      </c>
      <c r="B409" s="91">
        <f>'[2]реализация'!M409</f>
        <v>0</v>
      </c>
      <c r="C409" s="91">
        <f>'[2]реализация'!O409</f>
        <v>0</v>
      </c>
      <c r="D409" s="87">
        <f>'[10]реализация'!D14</f>
        <v>0</v>
      </c>
      <c r="E409" s="87">
        <f>'[10]реализация'!E14</f>
        <v>0</v>
      </c>
      <c r="F409" s="91">
        <f>'[4]Горсеть'!H98</f>
        <v>0</v>
      </c>
      <c r="G409" s="91">
        <f>'[4]Горсеть'!O98</f>
        <v>0</v>
      </c>
      <c r="H409" s="87">
        <f t="shared" si="334"/>
        <v>0</v>
      </c>
      <c r="I409" s="91">
        <f>'[4]Горсеть'!X98</f>
        <v>0</v>
      </c>
      <c r="J409" s="88">
        <f aca="true" t="shared" si="344" ref="J409:J423">F409-G409+I409</f>
        <v>0</v>
      </c>
      <c r="K409" s="84">
        <f t="shared" si="335"/>
        <v>0</v>
      </c>
      <c r="L409" s="91">
        <f>'[10]реализация'!L14</f>
        <v>0</v>
      </c>
      <c r="M409" s="87">
        <f aca="true" t="shared" si="345" ref="M409:M423">B409+E409-F409-L409</f>
        <v>0</v>
      </c>
      <c r="N409" s="93">
        <f aca="true" t="shared" si="346" ref="N409:N423">M409-B409</f>
        <v>0</v>
      </c>
      <c r="O409" s="89">
        <f aca="true" t="shared" si="347" ref="O409:O423">C409-G409+I409</f>
        <v>0</v>
      </c>
      <c r="P409" s="91">
        <f>'[4]Горсеть'!AD98</f>
        <v>0</v>
      </c>
      <c r="Q409" s="88">
        <f aca="true" t="shared" si="348" ref="Q409:Q422">R409+U409+X409</f>
        <v>0</v>
      </c>
      <c r="R409" s="88">
        <f aca="true" t="shared" si="349" ref="R409:R422">SUM(S409:T409)</f>
        <v>0</v>
      </c>
      <c r="S409" s="148">
        <f>'[10]реализация'!S14</f>
        <v>0</v>
      </c>
      <c r="T409" s="148">
        <f>'[10]реализация'!T14</f>
        <v>0</v>
      </c>
      <c r="U409" s="94">
        <f aca="true" t="shared" si="350" ref="U409:U422">SUM(V409:W409)</f>
        <v>0</v>
      </c>
      <c r="V409" s="148">
        <f>'[10]реализация'!V14</f>
        <v>0</v>
      </c>
      <c r="W409" s="91">
        <f>'[8]Горсеть'!AI14</f>
        <v>0</v>
      </c>
      <c r="X409" s="91">
        <f>'[4]Горсеть'!AK98</f>
        <v>0</v>
      </c>
      <c r="Y409" s="148">
        <f>'[10]реализация'!Y14</f>
        <v>0</v>
      </c>
      <c r="Z409" s="148">
        <f>'[10]реализация'!Z14</f>
        <v>0</v>
      </c>
      <c r="AA409" s="154">
        <f>'[10]реализация'!AA14</f>
        <v>0</v>
      </c>
      <c r="AB409" s="95">
        <f aca="true" t="shared" si="351" ref="AB409:AB422">P409+Q409+Y409+Z409-AA409</f>
        <v>0</v>
      </c>
      <c r="AC409" s="80">
        <f t="shared" si="339"/>
        <v>0</v>
      </c>
    </row>
    <row r="410" spans="1:29" ht="11.25">
      <c r="A410" s="81" t="s">
        <v>92</v>
      </c>
      <c r="B410" s="91">
        <f>'[2]реализация'!M410</f>
        <v>0</v>
      </c>
      <c r="C410" s="91">
        <f>'[2]реализация'!O410</f>
        <v>0</v>
      </c>
      <c r="D410" s="87">
        <f>'[10]реализация'!D15</f>
        <v>0</v>
      </c>
      <c r="E410" s="87">
        <f>'[10]реализация'!E15</f>
        <v>0</v>
      </c>
      <c r="F410" s="91">
        <f>'[4]Горсеть'!H99</f>
        <v>0</v>
      </c>
      <c r="G410" s="91">
        <f>'[4]Горсеть'!O99</f>
        <v>0</v>
      </c>
      <c r="H410" s="87">
        <f t="shared" si="334"/>
        <v>0</v>
      </c>
      <c r="I410" s="91">
        <f>'[4]Горсеть'!X99</f>
        <v>0</v>
      </c>
      <c r="J410" s="88">
        <f t="shared" si="344"/>
        <v>0</v>
      </c>
      <c r="K410" s="84">
        <f t="shared" si="335"/>
        <v>0</v>
      </c>
      <c r="L410" s="91">
        <f>'[10]реализация'!L15</f>
        <v>0</v>
      </c>
      <c r="M410" s="87">
        <f t="shared" si="345"/>
        <v>0</v>
      </c>
      <c r="N410" s="93">
        <f t="shared" si="346"/>
        <v>0</v>
      </c>
      <c r="O410" s="89">
        <f t="shared" si="347"/>
        <v>0</v>
      </c>
      <c r="P410" s="91">
        <f>'[4]Горсеть'!AD99</f>
        <v>0</v>
      </c>
      <c r="Q410" s="88">
        <f t="shared" si="348"/>
        <v>0</v>
      </c>
      <c r="R410" s="88">
        <f t="shared" si="349"/>
        <v>0</v>
      </c>
      <c r="S410" s="148">
        <f>'[10]реализация'!S15</f>
        <v>0</v>
      </c>
      <c r="T410" s="148">
        <f>'[10]реализация'!T15</f>
        <v>0</v>
      </c>
      <c r="U410" s="94">
        <f t="shared" si="350"/>
        <v>0</v>
      </c>
      <c r="V410" s="148">
        <f>'[10]реализация'!V15</f>
        <v>0</v>
      </c>
      <c r="W410" s="91">
        <f>'[8]Горсеть'!AI15</f>
        <v>0</v>
      </c>
      <c r="X410" s="91">
        <f>'[4]Горсеть'!AK99</f>
        <v>0</v>
      </c>
      <c r="Y410" s="148">
        <f>'[10]реализация'!Y15</f>
        <v>0</v>
      </c>
      <c r="Z410" s="148">
        <f>'[10]реализация'!Z15</f>
        <v>0</v>
      </c>
      <c r="AA410" s="154">
        <f>'[10]реализация'!AA15</f>
        <v>0</v>
      </c>
      <c r="AB410" s="95">
        <f t="shared" si="351"/>
        <v>0</v>
      </c>
      <c r="AC410" s="80">
        <f t="shared" si="339"/>
        <v>0</v>
      </c>
    </row>
    <row r="411" spans="1:29" ht="11.25">
      <c r="A411" s="81" t="s">
        <v>93</v>
      </c>
      <c r="B411" s="91">
        <f>'[2]реализация'!M411</f>
        <v>68.86716</v>
      </c>
      <c r="C411" s="91">
        <f>'[2]реализация'!O411</f>
        <v>0</v>
      </c>
      <c r="D411" s="87">
        <f>'[10]реализация'!D16</f>
        <v>14.2</v>
      </c>
      <c r="E411" s="87">
        <f>'[10]реализация'!E16</f>
        <v>55.97566</v>
      </c>
      <c r="F411" s="91">
        <f>'[4]Горсеть'!H100</f>
        <v>82</v>
      </c>
      <c r="G411" s="91">
        <f>'[4]Горсеть'!O100</f>
        <v>0</v>
      </c>
      <c r="H411" s="87">
        <f t="shared" si="334"/>
        <v>146.49224323572068</v>
      </c>
      <c r="I411" s="91">
        <f>'[4]Горсеть'!X100</f>
        <v>0</v>
      </c>
      <c r="J411" s="88">
        <f t="shared" si="344"/>
        <v>82</v>
      </c>
      <c r="K411" s="84">
        <f t="shared" si="335"/>
        <v>146.49224323572068</v>
      </c>
      <c r="L411" s="91">
        <f>'[10]реализация'!L16</f>
        <v>0</v>
      </c>
      <c r="M411" s="87">
        <f t="shared" si="345"/>
        <v>42.84281999999999</v>
      </c>
      <c r="N411" s="93">
        <f t="shared" si="346"/>
        <v>-26.02434000000001</v>
      </c>
      <c r="O411" s="89">
        <f t="shared" si="347"/>
        <v>0</v>
      </c>
      <c r="P411" s="91">
        <f>'[4]Горсеть'!AD100</f>
        <v>43</v>
      </c>
      <c r="Q411" s="88">
        <f t="shared" si="348"/>
        <v>0</v>
      </c>
      <c r="R411" s="88">
        <f t="shared" si="349"/>
        <v>0</v>
      </c>
      <c r="S411" s="148">
        <f>'[10]реализация'!S16</f>
        <v>0</v>
      </c>
      <c r="T411" s="148">
        <f>'[10]реализация'!T16</f>
        <v>0</v>
      </c>
      <c r="U411" s="94">
        <f t="shared" si="350"/>
        <v>0</v>
      </c>
      <c r="V411" s="148">
        <f>'[10]реализация'!V16</f>
        <v>0</v>
      </c>
      <c r="W411" s="91">
        <f>'[8]Горсеть'!AI16</f>
        <v>0</v>
      </c>
      <c r="X411" s="91">
        <f>'[4]Горсеть'!AK100</f>
        <v>0</v>
      </c>
      <c r="Y411" s="148">
        <f>'[10]реализация'!Y16</f>
        <v>0</v>
      </c>
      <c r="Z411" s="148">
        <f>'[10]реализация'!Z16</f>
        <v>0</v>
      </c>
      <c r="AA411" s="154">
        <f>'[10]реализация'!AA16</f>
        <v>0</v>
      </c>
      <c r="AB411" s="95">
        <f t="shared" si="351"/>
        <v>43</v>
      </c>
      <c r="AC411" s="80">
        <f t="shared" si="339"/>
        <v>0.15718000000001098</v>
      </c>
    </row>
    <row r="412" spans="1:29" ht="11.25">
      <c r="A412" s="81" t="s">
        <v>94</v>
      </c>
      <c r="B412" s="91">
        <f>'[2]реализация'!M412</f>
        <v>0</v>
      </c>
      <c r="C412" s="91">
        <f>'[2]реализация'!O412</f>
        <v>0</v>
      </c>
      <c r="D412" s="87">
        <f>'[10]реализация'!D17</f>
        <v>0</v>
      </c>
      <c r="E412" s="87">
        <f>'[10]реализация'!E17</f>
        <v>0</v>
      </c>
      <c r="F412" s="91">
        <f>'[4]Горсеть'!H101</f>
        <v>0</v>
      </c>
      <c r="G412" s="91">
        <f>'[4]Горсеть'!O101</f>
        <v>0</v>
      </c>
      <c r="H412" s="87">
        <f t="shared" si="334"/>
        <v>0</v>
      </c>
      <c r="I412" s="91">
        <f>'[4]Горсеть'!X101</f>
        <v>0</v>
      </c>
      <c r="J412" s="88">
        <f t="shared" si="344"/>
        <v>0</v>
      </c>
      <c r="K412" s="84">
        <f t="shared" si="335"/>
        <v>0</v>
      </c>
      <c r="L412" s="91">
        <f>'[10]реализация'!L17</f>
        <v>0</v>
      </c>
      <c r="M412" s="87">
        <f t="shared" si="345"/>
        <v>0</v>
      </c>
      <c r="N412" s="93">
        <f t="shared" si="346"/>
        <v>0</v>
      </c>
      <c r="O412" s="89">
        <f t="shared" si="347"/>
        <v>0</v>
      </c>
      <c r="P412" s="91">
        <f>'[4]Горсеть'!AD101</f>
        <v>0</v>
      </c>
      <c r="Q412" s="88">
        <f t="shared" si="348"/>
        <v>0</v>
      </c>
      <c r="R412" s="88">
        <f t="shared" si="349"/>
        <v>0</v>
      </c>
      <c r="S412" s="148">
        <f>'[10]реализация'!S17</f>
        <v>0</v>
      </c>
      <c r="T412" s="148">
        <f>'[10]реализация'!T17</f>
        <v>0</v>
      </c>
      <c r="U412" s="94">
        <f t="shared" si="350"/>
        <v>0</v>
      </c>
      <c r="V412" s="148">
        <f>'[10]реализация'!V17</f>
        <v>0</v>
      </c>
      <c r="W412" s="91">
        <f>'[8]Горсеть'!AI17</f>
        <v>0</v>
      </c>
      <c r="X412" s="91">
        <f>'[4]Горсеть'!AK101</f>
        <v>0</v>
      </c>
      <c r="Y412" s="148">
        <f>'[10]реализация'!Y17</f>
        <v>0</v>
      </c>
      <c r="Z412" s="148">
        <f>'[10]реализация'!Z17</f>
        <v>0</v>
      </c>
      <c r="AA412" s="154">
        <f>'[10]реализация'!AA17</f>
        <v>0</v>
      </c>
      <c r="AB412" s="95">
        <f t="shared" si="351"/>
        <v>0</v>
      </c>
      <c r="AC412" s="80">
        <f t="shared" si="339"/>
        <v>0</v>
      </c>
    </row>
    <row r="413" spans="1:29" ht="11.25">
      <c r="A413" s="81" t="s">
        <v>95</v>
      </c>
      <c r="B413" s="91">
        <f>'[2]реализация'!M413</f>
        <v>0</v>
      </c>
      <c r="C413" s="91">
        <f>'[2]реализация'!O413</f>
        <v>0</v>
      </c>
      <c r="D413" s="87">
        <f>'[10]реализация'!D18</f>
        <v>0</v>
      </c>
      <c r="E413" s="87">
        <f>'[10]реализация'!E18</f>
        <v>0</v>
      </c>
      <c r="F413" s="91">
        <f>'[4]Горсеть'!H102</f>
        <v>0</v>
      </c>
      <c r="G413" s="91">
        <f>'[4]Горсеть'!O102</f>
        <v>0</v>
      </c>
      <c r="H413" s="87">
        <f t="shared" si="334"/>
        <v>0</v>
      </c>
      <c r="I413" s="91">
        <f>'[4]Горсеть'!X102</f>
        <v>0</v>
      </c>
      <c r="J413" s="88">
        <f t="shared" si="344"/>
        <v>0</v>
      </c>
      <c r="K413" s="84">
        <f t="shared" si="335"/>
        <v>0</v>
      </c>
      <c r="L413" s="91">
        <f>'[10]реализация'!L18</f>
        <v>0</v>
      </c>
      <c r="M413" s="87">
        <f t="shared" si="345"/>
        <v>0</v>
      </c>
      <c r="N413" s="93">
        <f t="shared" si="346"/>
        <v>0</v>
      </c>
      <c r="O413" s="89">
        <f t="shared" si="347"/>
        <v>0</v>
      </c>
      <c r="P413" s="91">
        <f>'[4]Горсеть'!AD102</f>
        <v>0</v>
      </c>
      <c r="Q413" s="88">
        <f t="shared" si="348"/>
        <v>0</v>
      </c>
      <c r="R413" s="88">
        <f t="shared" si="349"/>
        <v>0</v>
      </c>
      <c r="S413" s="148">
        <f>'[10]реализация'!S18</f>
        <v>0</v>
      </c>
      <c r="T413" s="148">
        <f>'[10]реализация'!T18</f>
        <v>0</v>
      </c>
      <c r="U413" s="94">
        <f t="shared" si="350"/>
        <v>0</v>
      </c>
      <c r="V413" s="148">
        <f>'[10]реализация'!V18</f>
        <v>0</v>
      </c>
      <c r="W413" s="91">
        <f>'[8]Горсеть'!AI18</f>
        <v>0</v>
      </c>
      <c r="X413" s="91">
        <f>'[4]Горсеть'!AK102</f>
        <v>0</v>
      </c>
      <c r="Y413" s="148">
        <f>'[10]реализация'!Y18</f>
        <v>0</v>
      </c>
      <c r="Z413" s="148">
        <f>'[10]реализация'!Z18</f>
        <v>0</v>
      </c>
      <c r="AA413" s="154">
        <f>'[10]реализация'!AA18</f>
        <v>0</v>
      </c>
      <c r="AB413" s="95">
        <f t="shared" si="351"/>
        <v>0</v>
      </c>
      <c r="AC413" s="80">
        <f t="shared" si="339"/>
        <v>0</v>
      </c>
    </row>
    <row r="414" spans="1:29" ht="11.25">
      <c r="A414" s="81" t="s">
        <v>96</v>
      </c>
      <c r="B414" s="91">
        <f>'[2]реализация'!M414</f>
        <v>46</v>
      </c>
      <c r="C414" s="91">
        <f>'[2]реализация'!O414</f>
        <v>3</v>
      </c>
      <c r="D414" s="87">
        <f>'[10]реализация'!D19</f>
        <v>29.927999999999997</v>
      </c>
      <c r="E414" s="87">
        <f>'[10]реализация'!E19</f>
        <v>130.84194</v>
      </c>
      <c r="F414" s="91">
        <f>'[4]Горсеть'!H103</f>
        <v>132</v>
      </c>
      <c r="G414" s="91">
        <f>'[4]Горсеть'!O103</f>
        <v>3</v>
      </c>
      <c r="H414" s="87">
        <f t="shared" si="334"/>
        <v>100.88508317745823</v>
      </c>
      <c r="I414" s="91">
        <f>'[4]Горсеть'!X103</f>
        <v>4</v>
      </c>
      <c r="J414" s="88">
        <f t="shared" si="344"/>
        <v>133</v>
      </c>
      <c r="K414" s="84">
        <f t="shared" si="335"/>
        <v>101.6493641106208</v>
      </c>
      <c r="L414" s="91">
        <f>'[10]реализация'!L19</f>
        <v>0</v>
      </c>
      <c r="M414" s="87">
        <f t="shared" si="345"/>
        <v>44.841939999999994</v>
      </c>
      <c r="N414" s="93">
        <f t="shared" si="346"/>
        <v>-1.158060000000006</v>
      </c>
      <c r="O414" s="89">
        <f t="shared" si="347"/>
        <v>4</v>
      </c>
      <c r="P414" s="91">
        <f>'[4]Горсеть'!AD103</f>
        <v>45</v>
      </c>
      <c r="Q414" s="88">
        <f t="shared" si="348"/>
        <v>0</v>
      </c>
      <c r="R414" s="88">
        <f t="shared" si="349"/>
        <v>0</v>
      </c>
      <c r="S414" s="148">
        <f>'[10]реализация'!S19</f>
        <v>0</v>
      </c>
      <c r="T414" s="148">
        <f>'[10]реализация'!T19</f>
        <v>0</v>
      </c>
      <c r="U414" s="94">
        <f t="shared" si="350"/>
        <v>0</v>
      </c>
      <c r="V414" s="148">
        <f>'[10]реализация'!V19</f>
        <v>0</v>
      </c>
      <c r="W414" s="91">
        <f>'[8]Горсеть'!AI19</f>
        <v>0</v>
      </c>
      <c r="X414" s="91">
        <f>'[4]Горсеть'!AK103</f>
        <v>0</v>
      </c>
      <c r="Y414" s="148">
        <f>'[10]реализация'!Y19</f>
        <v>0</v>
      </c>
      <c r="Z414" s="148">
        <f>'[10]реализация'!Z19</f>
        <v>0</v>
      </c>
      <c r="AA414" s="154">
        <f>'[10]реализация'!AA19</f>
        <v>0</v>
      </c>
      <c r="AB414" s="95">
        <f t="shared" si="351"/>
        <v>45</v>
      </c>
      <c r="AC414" s="80">
        <f t="shared" si="339"/>
        <v>0.15806000000000608</v>
      </c>
    </row>
    <row r="415" spans="1:29" ht="11.25">
      <c r="A415" s="81" t="s">
        <v>97</v>
      </c>
      <c r="B415" s="91">
        <f>'[2]реализация'!M415</f>
        <v>0</v>
      </c>
      <c r="C415" s="91">
        <f>'[2]реализация'!O415</f>
        <v>0</v>
      </c>
      <c r="D415" s="87">
        <f>'[10]реализация'!D20</f>
        <v>0</v>
      </c>
      <c r="E415" s="87">
        <f>'[10]реализация'!E20</f>
        <v>0</v>
      </c>
      <c r="F415" s="91">
        <f>'[4]Горсеть'!H104</f>
        <v>0</v>
      </c>
      <c r="G415" s="91">
        <f>'[4]Горсеть'!O104</f>
        <v>0</v>
      </c>
      <c r="H415" s="87">
        <f t="shared" si="334"/>
        <v>0</v>
      </c>
      <c r="I415" s="91">
        <f>'[4]Горсеть'!X104</f>
        <v>0</v>
      </c>
      <c r="J415" s="88">
        <f t="shared" si="344"/>
        <v>0</v>
      </c>
      <c r="K415" s="84">
        <f t="shared" si="335"/>
        <v>0</v>
      </c>
      <c r="L415" s="91">
        <f>'[10]реализация'!L20</f>
        <v>0</v>
      </c>
      <c r="M415" s="87">
        <f t="shared" si="345"/>
        <v>0</v>
      </c>
      <c r="N415" s="93">
        <f t="shared" si="346"/>
        <v>0</v>
      </c>
      <c r="O415" s="89">
        <f t="shared" si="347"/>
        <v>0</v>
      </c>
      <c r="P415" s="91">
        <f>'[4]Горсеть'!AD104</f>
        <v>0</v>
      </c>
      <c r="Q415" s="88">
        <f t="shared" si="348"/>
        <v>0</v>
      </c>
      <c r="R415" s="88">
        <f t="shared" si="349"/>
        <v>0</v>
      </c>
      <c r="S415" s="148">
        <f>'[10]реализация'!S20</f>
        <v>0</v>
      </c>
      <c r="T415" s="148">
        <f>'[10]реализация'!T20</f>
        <v>0</v>
      </c>
      <c r="U415" s="94">
        <f t="shared" si="350"/>
        <v>0</v>
      </c>
      <c r="V415" s="148">
        <f>'[10]реализация'!V20</f>
        <v>0</v>
      </c>
      <c r="W415" s="91">
        <f>'[8]Горсеть'!AI20</f>
        <v>0</v>
      </c>
      <c r="X415" s="91">
        <f>'[4]Горсеть'!AK104</f>
        <v>0</v>
      </c>
      <c r="Y415" s="148">
        <f>'[10]реализация'!Y20</f>
        <v>0</v>
      </c>
      <c r="Z415" s="148">
        <f>'[10]реализация'!Z20</f>
        <v>0</v>
      </c>
      <c r="AA415" s="154">
        <f>'[10]реализация'!AA20</f>
        <v>0</v>
      </c>
      <c r="AB415" s="95">
        <f t="shared" si="351"/>
        <v>0</v>
      </c>
      <c r="AC415" s="80">
        <f t="shared" si="339"/>
        <v>0</v>
      </c>
    </row>
    <row r="416" spans="1:29" ht="11.25">
      <c r="A416" s="81" t="s">
        <v>98</v>
      </c>
      <c r="B416" s="91">
        <f>'[2]реализация'!M416</f>
        <v>173</v>
      </c>
      <c r="C416" s="91">
        <f>'[2]реализация'!O416</f>
        <v>34</v>
      </c>
      <c r="D416" s="87">
        <f>'[10]реализация'!D21</f>
        <v>300.877</v>
      </c>
      <c r="E416" s="87">
        <f>'[10]реализация'!E21</f>
        <v>1500.0749999999998</v>
      </c>
      <c r="F416" s="91">
        <f>'[4]Горсеть'!H105</f>
        <v>1582</v>
      </c>
      <c r="G416" s="91">
        <f>'[4]Горсеть'!O105</f>
        <v>17</v>
      </c>
      <c r="H416" s="87">
        <f t="shared" si="334"/>
        <v>105.46139359698682</v>
      </c>
      <c r="I416" s="91">
        <f>'[4]Горсеть'!X105</f>
        <v>80</v>
      </c>
      <c r="J416" s="88">
        <f t="shared" si="344"/>
        <v>1645</v>
      </c>
      <c r="K416" s="84">
        <f t="shared" si="335"/>
        <v>109.66118360748631</v>
      </c>
      <c r="L416" s="91">
        <f>'[10]реализация'!L21</f>
        <v>0</v>
      </c>
      <c r="M416" s="87">
        <f t="shared" si="345"/>
        <v>91.07499999999982</v>
      </c>
      <c r="N416" s="93">
        <f t="shared" si="346"/>
        <v>-81.92500000000018</v>
      </c>
      <c r="O416" s="89">
        <f t="shared" si="347"/>
        <v>97</v>
      </c>
      <c r="P416" s="91">
        <f>'[4]Горсеть'!AD105</f>
        <v>86</v>
      </c>
      <c r="Q416" s="88">
        <f t="shared" si="348"/>
        <v>5</v>
      </c>
      <c r="R416" s="88">
        <f t="shared" si="349"/>
        <v>0</v>
      </c>
      <c r="S416" s="148">
        <f>'[10]реализация'!S21</f>
        <v>0</v>
      </c>
      <c r="T416" s="148">
        <f>'[10]реализация'!T21</f>
        <v>0</v>
      </c>
      <c r="U416" s="94">
        <f t="shared" si="350"/>
        <v>0</v>
      </c>
      <c r="V416" s="148">
        <f>'[10]реализация'!V21</f>
        <v>0</v>
      </c>
      <c r="W416" s="91">
        <f>'[8]Горсеть'!AI21</f>
        <v>0</v>
      </c>
      <c r="X416" s="91">
        <f>'[4]Горсеть'!AK105</f>
        <v>5</v>
      </c>
      <c r="Y416" s="148">
        <f>'[10]реализация'!Y21</f>
        <v>0</v>
      </c>
      <c r="Z416" s="148">
        <f>'[10]реализация'!Z21</f>
        <v>0</v>
      </c>
      <c r="AA416" s="154">
        <f>'[10]реализация'!AA21</f>
        <v>0</v>
      </c>
      <c r="AB416" s="95">
        <f t="shared" si="351"/>
        <v>91</v>
      </c>
      <c r="AC416" s="80">
        <f t="shared" si="339"/>
        <v>-0.0749999999998181</v>
      </c>
    </row>
    <row r="417" spans="1:29" ht="11.25">
      <c r="A417" s="81" t="s">
        <v>99</v>
      </c>
      <c r="B417" s="91">
        <f>'[2]реализация'!M417</f>
        <v>609</v>
      </c>
      <c r="C417" s="91">
        <f>'[2]реализация'!O417</f>
        <v>154</v>
      </c>
      <c r="D417" s="87">
        <f>'[10]реализация'!D22</f>
        <v>446.639</v>
      </c>
      <c r="E417" s="87">
        <f>'[10]реализация'!E22</f>
        <v>1751.1813599999998</v>
      </c>
      <c r="F417" s="91">
        <f>'[4]Горсеть'!H106</f>
        <v>1367</v>
      </c>
      <c r="G417" s="91">
        <f>'[4]Горсеть'!O106</f>
        <v>153</v>
      </c>
      <c r="H417" s="87">
        <f t="shared" si="334"/>
        <v>78.06158923482374</v>
      </c>
      <c r="I417" s="91">
        <f>'[4]Горсеть'!X106</f>
        <v>254</v>
      </c>
      <c r="J417" s="88">
        <f t="shared" si="344"/>
        <v>1468</v>
      </c>
      <c r="K417" s="84">
        <f t="shared" si="335"/>
        <v>83.82912435751373</v>
      </c>
      <c r="L417" s="91">
        <f>'[10]реализация'!L22</f>
        <v>0</v>
      </c>
      <c r="M417" s="87">
        <f t="shared" si="345"/>
        <v>993.1813599999996</v>
      </c>
      <c r="N417" s="93">
        <f t="shared" si="346"/>
        <v>384.1813599999996</v>
      </c>
      <c r="O417" s="89">
        <f t="shared" si="347"/>
        <v>255</v>
      </c>
      <c r="P417" s="91">
        <f>'[4]Горсеть'!AD106</f>
        <v>993</v>
      </c>
      <c r="Q417" s="88">
        <f t="shared" si="348"/>
        <v>0</v>
      </c>
      <c r="R417" s="88">
        <f t="shared" si="349"/>
        <v>0</v>
      </c>
      <c r="S417" s="148">
        <f>'[10]реализация'!S22</f>
        <v>0</v>
      </c>
      <c r="T417" s="148">
        <f>'[10]реализация'!T22</f>
        <v>0</v>
      </c>
      <c r="U417" s="94">
        <f t="shared" si="350"/>
        <v>0</v>
      </c>
      <c r="V417" s="148">
        <f>'[10]реализация'!V22</f>
        <v>0</v>
      </c>
      <c r="W417" s="91">
        <f>'[8]Горсеть'!AI22</f>
        <v>0</v>
      </c>
      <c r="X417" s="91">
        <f>'[4]Горсеть'!AK106</f>
        <v>0</v>
      </c>
      <c r="Y417" s="148">
        <f>'[10]реализация'!Y22</f>
        <v>0</v>
      </c>
      <c r="Z417" s="148">
        <f>'[10]реализация'!Z22</f>
        <v>0</v>
      </c>
      <c r="AA417" s="154">
        <f>'[10]реализация'!AA22</f>
        <v>0</v>
      </c>
      <c r="AB417" s="95">
        <f t="shared" si="351"/>
        <v>993</v>
      </c>
      <c r="AC417" s="80">
        <f t="shared" si="339"/>
        <v>-0.18135999999958585</v>
      </c>
    </row>
    <row r="418" spans="1:29" ht="11.25">
      <c r="A418" s="81" t="s">
        <v>100</v>
      </c>
      <c r="B418" s="91">
        <f>'[2]реализация'!M418</f>
        <v>2042</v>
      </c>
      <c r="C418" s="91">
        <f>'[2]реализация'!O418</f>
        <v>45</v>
      </c>
      <c r="D418" s="87">
        <f>'[10]реализация'!D23</f>
        <v>1102.8249999999998</v>
      </c>
      <c r="E418" s="87">
        <f>'[10]реализация'!E23</f>
        <v>4545.95236</v>
      </c>
      <c r="F418" s="91">
        <f>'[4]Горсеть'!H107</f>
        <v>4653</v>
      </c>
      <c r="G418" s="91">
        <f>'[4]Горсеть'!O107</f>
        <v>38</v>
      </c>
      <c r="H418" s="87">
        <f t="shared" si="334"/>
        <v>102.35479018526274</v>
      </c>
      <c r="I418" s="91">
        <f>'[4]Горсеть'!X107</f>
        <v>220</v>
      </c>
      <c r="J418" s="88">
        <f t="shared" si="344"/>
        <v>4835</v>
      </c>
      <c r="K418" s="84">
        <f t="shared" si="335"/>
        <v>106.35835171840648</v>
      </c>
      <c r="L418" s="91">
        <f>'[10]реализация'!L23</f>
        <v>0</v>
      </c>
      <c r="M418" s="87">
        <f t="shared" si="345"/>
        <v>1934.9523600000002</v>
      </c>
      <c r="N418" s="93">
        <f t="shared" si="346"/>
        <v>-107.04763999999977</v>
      </c>
      <c r="O418" s="89">
        <f t="shared" si="347"/>
        <v>227</v>
      </c>
      <c r="P418" s="91">
        <f>'[4]Горсеть'!AD107</f>
        <v>1915</v>
      </c>
      <c r="Q418" s="88">
        <f t="shared" si="348"/>
        <v>20</v>
      </c>
      <c r="R418" s="88">
        <f t="shared" si="349"/>
        <v>0</v>
      </c>
      <c r="S418" s="148">
        <f>'[10]реализация'!S23</f>
        <v>0</v>
      </c>
      <c r="T418" s="148">
        <f>'[10]реализация'!T23</f>
        <v>0</v>
      </c>
      <c r="U418" s="94">
        <f t="shared" si="350"/>
        <v>0</v>
      </c>
      <c r="V418" s="148">
        <f>'[10]реализация'!V23</f>
        <v>0</v>
      </c>
      <c r="W418" s="91">
        <f>'[8]Горсеть'!AI23</f>
        <v>0</v>
      </c>
      <c r="X418" s="91">
        <f>'[4]Горсеть'!AK107</f>
        <v>20</v>
      </c>
      <c r="Y418" s="148">
        <f>'[10]реализация'!Y23</f>
        <v>0</v>
      </c>
      <c r="Z418" s="148">
        <f>'[10]реализация'!Z23</f>
        <v>0</v>
      </c>
      <c r="AA418" s="154">
        <f>'[10]реализация'!AA23</f>
        <v>0</v>
      </c>
      <c r="AB418" s="95">
        <f t="shared" si="351"/>
        <v>1935</v>
      </c>
      <c r="AC418" s="80">
        <f t="shared" si="339"/>
        <v>0.04763999999977386</v>
      </c>
    </row>
    <row r="419" spans="1:29" ht="11.25">
      <c r="A419" s="81" t="s">
        <v>101</v>
      </c>
      <c r="B419" s="91">
        <f>'[2]реализация'!M419</f>
        <v>1609</v>
      </c>
      <c r="C419" s="91">
        <f>'[2]реализация'!O419</f>
        <v>15</v>
      </c>
      <c r="D419" s="87">
        <f>'[10]реализация'!D24</f>
        <v>164.644</v>
      </c>
      <c r="E419" s="87">
        <f>'[10]реализация'!E24</f>
        <v>712.17012</v>
      </c>
      <c r="F419" s="91">
        <f>'[4]Горсеть'!H108</f>
        <v>846</v>
      </c>
      <c r="G419" s="91">
        <f>'[4]Горсеть'!O108</f>
        <v>3</v>
      </c>
      <c r="H419" s="87">
        <f t="shared" si="334"/>
        <v>118.79184147742676</v>
      </c>
      <c r="I419" s="91">
        <f>'[4]Горсеть'!X108</f>
        <v>0</v>
      </c>
      <c r="J419" s="88">
        <f t="shared" si="344"/>
        <v>843</v>
      </c>
      <c r="K419" s="84">
        <f t="shared" si="335"/>
        <v>118.3705938126132</v>
      </c>
      <c r="L419" s="91">
        <f>'[10]реализация'!L24</f>
        <v>0</v>
      </c>
      <c r="M419" s="87">
        <f t="shared" si="345"/>
        <v>1475.1701199999998</v>
      </c>
      <c r="N419" s="93">
        <f t="shared" si="346"/>
        <v>-133.82988000000023</v>
      </c>
      <c r="O419" s="89">
        <f t="shared" si="347"/>
        <v>12</v>
      </c>
      <c r="P419" s="91">
        <f>'[4]Горсеть'!AD108</f>
        <v>542</v>
      </c>
      <c r="Q419" s="88">
        <f t="shared" si="348"/>
        <v>933</v>
      </c>
      <c r="R419" s="88">
        <f t="shared" si="349"/>
        <v>0</v>
      </c>
      <c r="S419" s="148">
        <f>'[10]реализация'!S24</f>
        <v>0</v>
      </c>
      <c r="T419" s="148">
        <f>'[10]реализация'!T24</f>
        <v>0</v>
      </c>
      <c r="U419" s="94">
        <f t="shared" si="350"/>
        <v>0</v>
      </c>
      <c r="V419" s="148">
        <f>'[10]реализация'!V24</f>
        <v>0</v>
      </c>
      <c r="W419" s="91">
        <f>'[8]Горсеть'!AI24</f>
        <v>0</v>
      </c>
      <c r="X419" s="91">
        <f>'[4]Горсеть'!AK108</f>
        <v>933</v>
      </c>
      <c r="Y419" s="148">
        <f>'[10]реализация'!Y24</f>
        <v>0</v>
      </c>
      <c r="Z419" s="148">
        <f>'[10]реализация'!Z24</f>
        <v>0</v>
      </c>
      <c r="AA419" s="154">
        <f>'[10]реализация'!AA24</f>
        <v>0</v>
      </c>
      <c r="AB419" s="95">
        <f t="shared" si="351"/>
        <v>1475</v>
      </c>
      <c r="AC419" s="80">
        <f t="shared" si="339"/>
        <v>-0.1701199999997698</v>
      </c>
    </row>
    <row r="420" spans="1:29" ht="11.25">
      <c r="A420" s="81" t="s">
        <v>102</v>
      </c>
      <c r="B420" s="91">
        <f>'[2]реализация'!M420</f>
        <v>96</v>
      </c>
      <c r="C420" s="91">
        <f>'[2]реализация'!O420</f>
        <v>9</v>
      </c>
      <c r="D420" s="87">
        <f>'[10]реализация'!D25</f>
        <v>66.813</v>
      </c>
      <c r="E420" s="87">
        <f>'[10]реализация'!E25</f>
        <v>302.48238</v>
      </c>
      <c r="F420" s="91">
        <f>'[4]Горсеть'!H109</f>
        <v>181</v>
      </c>
      <c r="G420" s="91">
        <f>'[4]Горсеть'!O109</f>
        <v>7</v>
      </c>
      <c r="H420" s="87">
        <f t="shared" si="334"/>
        <v>59.83819619509738</v>
      </c>
      <c r="I420" s="91">
        <f>'[4]Горсеть'!X109</f>
        <v>7</v>
      </c>
      <c r="J420" s="88">
        <f t="shared" si="344"/>
        <v>181</v>
      </c>
      <c r="K420" s="84">
        <f t="shared" si="335"/>
        <v>59.83819619509738</v>
      </c>
      <c r="L420" s="91">
        <f>'[10]реализация'!L25</f>
        <v>0</v>
      </c>
      <c r="M420" s="87">
        <f t="shared" si="345"/>
        <v>217.48237999999998</v>
      </c>
      <c r="N420" s="93">
        <f t="shared" si="346"/>
        <v>121.48237999999998</v>
      </c>
      <c r="O420" s="89">
        <f t="shared" si="347"/>
        <v>9</v>
      </c>
      <c r="P420" s="91">
        <f>'[4]Горсеть'!AD109</f>
        <v>167</v>
      </c>
      <c r="Q420" s="88">
        <f t="shared" si="348"/>
        <v>50</v>
      </c>
      <c r="R420" s="88">
        <f t="shared" si="349"/>
        <v>0</v>
      </c>
      <c r="S420" s="148">
        <f>'[10]реализация'!S25</f>
        <v>0</v>
      </c>
      <c r="T420" s="148">
        <f>'[10]реализация'!T25</f>
        <v>0</v>
      </c>
      <c r="U420" s="94">
        <f t="shared" si="350"/>
        <v>0</v>
      </c>
      <c r="V420" s="148">
        <f>'[10]реализация'!V25</f>
        <v>0</v>
      </c>
      <c r="W420" s="91">
        <f>'[8]Горсеть'!AI25</f>
        <v>0</v>
      </c>
      <c r="X420" s="91">
        <f>'[4]Горсеть'!AK109</f>
        <v>50</v>
      </c>
      <c r="Y420" s="148">
        <f>'[10]реализация'!Y25</f>
        <v>0</v>
      </c>
      <c r="Z420" s="148">
        <f>'[10]реализация'!Z25</f>
        <v>0</v>
      </c>
      <c r="AA420" s="154">
        <f>'[10]реализация'!AA25</f>
        <v>0</v>
      </c>
      <c r="AB420" s="95">
        <f t="shared" si="351"/>
        <v>217</v>
      </c>
      <c r="AC420" s="80">
        <f t="shared" si="339"/>
        <v>-0.4823799999999778</v>
      </c>
    </row>
    <row r="421" spans="1:29" ht="11.25">
      <c r="A421" s="81" t="s">
        <v>103</v>
      </c>
      <c r="B421" s="91">
        <f>'[2]реализация'!M421</f>
        <v>3106</v>
      </c>
      <c r="C421" s="91">
        <f>'[2]реализация'!O421</f>
        <v>612</v>
      </c>
      <c r="D421" s="87">
        <f>'[10]реализация'!D26</f>
        <v>1235.979</v>
      </c>
      <c r="E421" s="87">
        <f>'[10]реализация'!E26</f>
        <v>5203.58524</v>
      </c>
      <c r="F421" s="91">
        <f>'[4]Горсеть'!H110</f>
        <v>5789</v>
      </c>
      <c r="G421" s="91">
        <f>'[4]Горсеть'!O110</f>
        <v>544</v>
      </c>
      <c r="H421" s="87">
        <f t="shared" si="334"/>
        <v>111.25021947367964</v>
      </c>
      <c r="I421" s="91">
        <f>'[4]Горсеть'!X110</f>
        <v>911</v>
      </c>
      <c r="J421" s="88">
        <f t="shared" si="344"/>
        <v>6156</v>
      </c>
      <c r="K421" s="84">
        <f t="shared" si="335"/>
        <v>118.3030490723738</v>
      </c>
      <c r="L421" s="91">
        <f>'[10]реализация'!L26</f>
        <v>0</v>
      </c>
      <c r="M421" s="87">
        <f t="shared" si="345"/>
        <v>2520.5852400000003</v>
      </c>
      <c r="N421" s="93">
        <f t="shared" si="346"/>
        <v>-585.4147599999997</v>
      </c>
      <c r="O421" s="89">
        <f t="shared" si="347"/>
        <v>979</v>
      </c>
      <c r="P421" s="91">
        <f>'[4]Горсеть'!AD110</f>
        <v>2386</v>
      </c>
      <c r="Q421" s="88">
        <f t="shared" si="348"/>
        <v>135</v>
      </c>
      <c r="R421" s="88">
        <f t="shared" si="349"/>
        <v>0</v>
      </c>
      <c r="S421" s="148">
        <f>'[10]реализация'!S26</f>
        <v>0</v>
      </c>
      <c r="T421" s="148">
        <f>'[10]реализация'!T26</f>
        <v>0</v>
      </c>
      <c r="U421" s="94">
        <f t="shared" si="350"/>
        <v>0</v>
      </c>
      <c r="V421" s="148">
        <f>'[10]реализация'!V26</f>
        <v>0</v>
      </c>
      <c r="W421" s="91">
        <f>'[8]Горсеть'!AI26</f>
        <v>0</v>
      </c>
      <c r="X421" s="91">
        <f>'[4]Горсеть'!AK110</f>
        <v>135</v>
      </c>
      <c r="Y421" s="148">
        <f>'[10]реализация'!Y26</f>
        <v>0</v>
      </c>
      <c r="Z421" s="148">
        <f>'[10]реализация'!Z26</f>
        <v>0</v>
      </c>
      <c r="AA421" s="154">
        <f>'[10]реализация'!AA26</f>
        <v>0</v>
      </c>
      <c r="AB421" s="95">
        <f t="shared" si="351"/>
        <v>2521</v>
      </c>
      <c r="AC421" s="80">
        <f t="shared" si="339"/>
        <v>0.41475999999966007</v>
      </c>
    </row>
    <row r="422" spans="1:29" ht="11.25">
      <c r="A422" s="81" t="s">
        <v>104</v>
      </c>
      <c r="B422" s="91">
        <f>'[2]реализация'!M422</f>
        <v>438</v>
      </c>
      <c r="C422" s="91">
        <f>'[2]реализация'!O422</f>
        <v>60</v>
      </c>
      <c r="D422" s="87">
        <f>'[10]реализация'!D27</f>
        <v>224.182</v>
      </c>
      <c r="E422" s="87">
        <f>'[10]реализация'!E27</f>
        <v>963.5584999999999</v>
      </c>
      <c r="F422" s="91">
        <f>'[4]Горсеть'!H111</f>
        <v>1192</v>
      </c>
      <c r="G422" s="91">
        <f>'[4]Горсеть'!O111</f>
        <v>60</v>
      </c>
      <c r="H422" s="87">
        <f t="shared" si="334"/>
        <v>123.70810905617044</v>
      </c>
      <c r="I422" s="91">
        <f>'[4]Горсеть'!X111</f>
        <v>120</v>
      </c>
      <c r="J422" s="88">
        <f t="shared" si="344"/>
        <v>1252</v>
      </c>
      <c r="K422" s="84">
        <f t="shared" si="335"/>
        <v>129.93502729725287</v>
      </c>
      <c r="L422" s="91">
        <f>'[10]реализация'!L27</f>
        <v>0</v>
      </c>
      <c r="M422" s="87">
        <f t="shared" si="345"/>
        <v>209.55849999999987</v>
      </c>
      <c r="N422" s="93">
        <f t="shared" si="346"/>
        <v>-228.44150000000013</v>
      </c>
      <c r="O422" s="89">
        <f t="shared" si="347"/>
        <v>120</v>
      </c>
      <c r="P422" s="91">
        <f>'[4]Горсеть'!AD111</f>
        <v>208</v>
      </c>
      <c r="Q422" s="88">
        <f t="shared" si="348"/>
        <v>1</v>
      </c>
      <c r="R422" s="88">
        <f t="shared" si="349"/>
        <v>0</v>
      </c>
      <c r="S422" s="148">
        <f>'[10]реализация'!S27</f>
        <v>0</v>
      </c>
      <c r="T422" s="148">
        <f>'[10]реализация'!T27</f>
        <v>0</v>
      </c>
      <c r="U422" s="94">
        <f t="shared" si="350"/>
        <v>0</v>
      </c>
      <c r="V422" s="148">
        <f>'[10]реализация'!V27</f>
        <v>0</v>
      </c>
      <c r="W422" s="91">
        <f>'[8]Горсеть'!AI27</f>
        <v>0</v>
      </c>
      <c r="X422" s="91">
        <f>'[4]Горсеть'!AK111</f>
        <v>1</v>
      </c>
      <c r="Y422" s="148">
        <f>'[10]реализация'!Y27</f>
        <v>0</v>
      </c>
      <c r="Z422" s="148">
        <f>'[10]реализация'!Z27</f>
        <v>0</v>
      </c>
      <c r="AA422" s="154">
        <f>'[10]реализация'!AA27</f>
        <v>0</v>
      </c>
      <c r="AB422" s="95">
        <f t="shared" si="351"/>
        <v>209</v>
      </c>
      <c r="AC422" s="80">
        <f t="shared" si="339"/>
        <v>-0.5584999999998672</v>
      </c>
    </row>
    <row r="423" spans="1:29" ht="11.25">
      <c r="A423" s="81" t="s">
        <v>105</v>
      </c>
      <c r="B423" s="91">
        <f>'[2]реализация'!M423</f>
        <v>97</v>
      </c>
      <c r="C423" s="91">
        <f>'[2]реализация'!O423</f>
        <v>53</v>
      </c>
      <c r="D423" s="87">
        <f>'[10]реализация'!D28</f>
        <v>47.332</v>
      </c>
      <c r="E423" s="87">
        <f>'[10]реализация'!E28</f>
        <v>198.1692</v>
      </c>
      <c r="F423" s="91">
        <f>'[4]Горсеть'!H112</f>
        <v>198</v>
      </c>
      <c r="G423" s="91">
        <f>'[4]Горсеть'!O112</f>
        <v>34</v>
      </c>
      <c r="H423" s="87">
        <f t="shared" si="334"/>
        <v>99.91461841698911</v>
      </c>
      <c r="I423" s="91">
        <f>'[4]Горсеть'!X112</f>
        <v>45</v>
      </c>
      <c r="J423" s="88">
        <f t="shared" si="344"/>
        <v>209</v>
      </c>
      <c r="K423" s="84">
        <f t="shared" si="335"/>
        <v>105.4654305512663</v>
      </c>
      <c r="L423" s="91">
        <f>'[10]реализация'!L28</f>
        <v>0</v>
      </c>
      <c r="M423" s="87">
        <f t="shared" si="345"/>
        <v>97.16919999999999</v>
      </c>
      <c r="N423" s="93">
        <f t="shared" si="346"/>
        <v>0.16919999999998936</v>
      </c>
      <c r="O423" s="89">
        <f t="shared" si="347"/>
        <v>64</v>
      </c>
      <c r="P423" s="91">
        <f>'[4]Горсеть'!AD112</f>
        <v>97</v>
      </c>
      <c r="Q423" s="88">
        <f>R423+U423+X423</f>
        <v>0</v>
      </c>
      <c r="R423" s="88">
        <f>SUM(S423:T423)</f>
        <v>0</v>
      </c>
      <c r="S423" s="148">
        <f>'[10]реализация'!S28</f>
        <v>0</v>
      </c>
      <c r="T423" s="148">
        <f>'[10]реализация'!T28</f>
        <v>0</v>
      </c>
      <c r="U423" s="94">
        <f>SUM(V423:W423)</f>
        <v>0</v>
      </c>
      <c r="V423" s="148">
        <f>'[10]реализация'!V28</f>
        <v>0</v>
      </c>
      <c r="W423" s="91">
        <f>'[8]Горсеть'!AI28</f>
        <v>0</v>
      </c>
      <c r="X423" s="91">
        <f>'[4]Горсеть'!AK112</f>
        <v>0</v>
      </c>
      <c r="Y423" s="148">
        <f>'[10]реализация'!Y28</f>
        <v>0</v>
      </c>
      <c r="Z423" s="148">
        <f>'[10]реализация'!Z28</f>
        <v>0</v>
      </c>
      <c r="AA423" s="154">
        <f>'[10]реализация'!AA28</f>
        <v>0</v>
      </c>
      <c r="AB423" s="95">
        <f>P423+Q423+Y423+Z423-AA423</f>
        <v>97</v>
      </c>
      <c r="AC423" s="80">
        <f>AB423-M423</f>
        <v>-0.16919999999998936</v>
      </c>
    </row>
    <row r="424" spans="1:29" ht="11.25">
      <c r="A424" s="81" t="s">
        <v>106</v>
      </c>
      <c r="B424" s="87">
        <f aca="true" t="shared" si="352" ref="B424:G424">SUM(B425:B429)</f>
        <v>41991</v>
      </c>
      <c r="C424" s="87">
        <f t="shared" si="352"/>
        <v>1770</v>
      </c>
      <c r="D424" s="87">
        <f t="shared" si="352"/>
        <v>2613.1</v>
      </c>
      <c r="E424" s="87">
        <f t="shared" si="352"/>
        <v>10087.58282</v>
      </c>
      <c r="F424" s="87">
        <f t="shared" si="352"/>
        <v>9613</v>
      </c>
      <c r="G424" s="87">
        <f t="shared" si="352"/>
        <v>959</v>
      </c>
      <c r="H424" s="87">
        <f t="shared" si="334"/>
        <v>95.2953762217538</v>
      </c>
      <c r="I424" s="88">
        <f>SUM(I425:I429)</f>
        <v>2107</v>
      </c>
      <c r="J424" s="88">
        <f>SUM(J425:J429)</f>
        <v>10761</v>
      </c>
      <c r="K424" s="84">
        <f t="shared" si="335"/>
        <v>106.67570410093545</v>
      </c>
      <c r="L424" s="87">
        <f>SUM(L425:L429)</f>
        <v>0</v>
      </c>
      <c r="M424" s="87">
        <f>SUM(M425:M429)</f>
        <v>42465.58282</v>
      </c>
      <c r="N424" s="87">
        <f>SUM(N425:N429)</f>
        <v>474.58282000000236</v>
      </c>
      <c r="O424" s="89">
        <f>SUM(O425:O429)</f>
        <v>2918</v>
      </c>
      <c r="P424" s="90">
        <f aca="true" t="shared" si="353" ref="P424:AB424">SUM(P425:P429)</f>
        <v>5580</v>
      </c>
      <c r="Q424" s="87">
        <f t="shared" si="353"/>
        <v>36886</v>
      </c>
      <c r="R424" s="87">
        <f t="shared" si="353"/>
        <v>0</v>
      </c>
      <c r="S424" s="87">
        <f t="shared" si="353"/>
        <v>0</v>
      </c>
      <c r="T424" s="87">
        <f t="shared" si="353"/>
        <v>0</v>
      </c>
      <c r="U424" s="87">
        <f t="shared" si="353"/>
        <v>0</v>
      </c>
      <c r="V424" s="87">
        <f t="shared" si="353"/>
        <v>0</v>
      </c>
      <c r="W424" s="87">
        <f t="shared" si="353"/>
        <v>0</v>
      </c>
      <c r="X424" s="87">
        <f t="shared" si="353"/>
        <v>36886</v>
      </c>
      <c r="Y424" s="87">
        <f t="shared" si="353"/>
        <v>0</v>
      </c>
      <c r="Z424" s="87">
        <f t="shared" si="353"/>
        <v>0</v>
      </c>
      <c r="AA424" s="87">
        <f t="shared" si="353"/>
        <v>0</v>
      </c>
      <c r="AB424" s="89">
        <f t="shared" si="353"/>
        <v>42466</v>
      </c>
      <c r="AC424" s="80">
        <f aca="true" t="shared" si="354" ref="AC424:AC453">AB424-M424</f>
        <v>0.4171799999967334</v>
      </c>
    </row>
    <row r="425" spans="1:29" ht="11.25">
      <c r="A425" s="81" t="s">
        <v>107</v>
      </c>
      <c r="B425" s="91">
        <f>'[2]реализация'!M425</f>
        <v>0</v>
      </c>
      <c r="C425" s="91">
        <f>'[2]реализация'!O425</f>
        <v>0</v>
      </c>
      <c r="D425" s="87">
        <f>'[10]реализация'!D30</f>
        <v>0</v>
      </c>
      <c r="E425" s="87">
        <f>'[10]реализация'!E30</f>
        <v>0</v>
      </c>
      <c r="F425" s="91">
        <f>'[4]Горсеть'!H114</f>
        <v>0</v>
      </c>
      <c r="G425" s="91">
        <f>'[4]Горсеть'!O114</f>
        <v>0</v>
      </c>
      <c r="H425" s="87">
        <f t="shared" si="334"/>
        <v>0</v>
      </c>
      <c r="I425" s="91">
        <f>'[4]Горсеть'!X114</f>
        <v>0</v>
      </c>
      <c r="J425" s="88">
        <f aca="true" t="shared" si="355" ref="J425:J437">F425-G425+I425</f>
        <v>0</v>
      </c>
      <c r="K425" s="84">
        <f t="shared" si="335"/>
        <v>0</v>
      </c>
      <c r="L425" s="91">
        <f>'[10]реализация'!L30</f>
        <v>0</v>
      </c>
      <c r="M425" s="87">
        <f aca="true" t="shared" si="356" ref="M425:M437">B425+E425-F425-L425</f>
        <v>0</v>
      </c>
      <c r="N425" s="93">
        <f aca="true" t="shared" si="357" ref="N425:N437">M425-B425</f>
        <v>0</v>
      </c>
      <c r="O425" s="89">
        <f aca="true" t="shared" si="358" ref="O425:O437">C425-G425+I425</f>
        <v>0</v>
      </c>
      <c r="P425" s="91">
        <f>'[4]Горсеть'!AD114</f>
        <v>0</v>
      </c>
      <c r="Q425" s="88">
        <f>R425+U425+X425</f>
        <v>0</v>
      </c>
      <c r="R425" s="88">
        <f>SUM(S425:T425)</f>
        <v>0</v>
      </c>
      <c r="S425" s="148">
        <f>'[10]реализация'!S30</f>
        <v>0</v>
      </c>
      <c r="T425" s="148">
        <f>'[10]реализация'!T30</f>
        <v>0</v>
      </c>
      <c r="U425" s="94">
        <f>SUM(V425:W425)</f>
        <v>0</v>
      </c>
      <c r="V425" s="148">
        <f>'[10]реализация'!V30</f>
        <v>0</v>
      </c>
      <c r="W425" s="91">
        <f>'[8]Горсеть'!AI30</f>
        <v>0</v>
      </c>
      <c r="X425" s="91">
        <f>'[4]Горсеть'!AK114</f>
        <v>0</v>
      </c>
      <c r="Y425" s="148">
        <f>'[10]реализация'!Y30</f>
        <v>0</v>
      </c>
      <c r="Z425" s="148">
        <f>'[10]реализация'!Z30</f>
        <v>0</v>
      </c>
      <c r="AA425" s="154">
        <f>'[10]реализация'!AA30</f>
        <v>0</v>
      </c>
      <c r="AB425" s="95">
        <f aca="true" t="shared" si="359" ref="AB425:AB434">P425+Q425+Y425+Z425-AA425</f>
        <v>0</v>
      </c>
      <c r="AC425" s="80">
        <f t="shared" si="354"/>
        <v>0</v>
      </c>
    </row>
    <row r="426" spans="1:29" ht="11.25">
      <c r="A426" s="81" t="s">
        <v>108</v>
      </c>
      <c r="B426" s="91">
        <f>'[2]реализация'!M426</f>
        <v>0</v>
      </c>
      <c r="C426" s="91">
        <f>'[2]реализация'!O426</f>
        <v>0</v>
      </c>
      <c r="D426" s="87">
        <f>'[10]реализация'!D31</f>
        <v>0</v>
      </c>
      <c r="E426" s="87">
        <f>'[10]реализация'!E31</f>
        <v>0</v>
      </c>
      <c r="F426" s="91">
        <f>'[4]Горсеть'!H115</f>
        <v>0</v>
      </c>
      <c r="G426" s="91">
        <f>'[4]Горсеть'!O115</f>
        <v>0</v>
      </c>
      <c r="H426" s="87">
        <f t="shared" si="334"/>
        <v>0</v>
      </c>
      <c r="I426" s="91">
        <f>'[4]Горсеть'!X115</f>
        <v>0</v>
      </c>
      <c r="J426" s="88">
        <f t="shared" si="355"/>
        <v>0</v>
      </c>
      <c r="K426" s="84">
        <f t="shared" si="335"/>
        <v>0</v>
      </c>
      <c r="L426" s="91">
        <f>'[10]реализация'!L31</f>
        <v>0</v>
      </c>
      <c r="M426" s="87">
        <f t="shared" si="356"/>
        <v>0</v>
      </c>
      <c r="N426" s="93">
        <f t="shared" si="357"/>
        <v>0</v>
      </c>
      <c r="O426" s="89">
        <f t="shared" si="358"/>
        <v>0</v>
      </c>
      <c r="P426" s="91">
        <f>'[4]Горсеть'!AD115</f>
        <v>0</v>
      </c>
      <c r="Q426" s="88">
        <f aca="true" t="shared" si="360" ref="Q426:Q434">R426+U426+X426</f>
        <v>0</v>
      </c>
      <c r="R426" s="88">
        <f aca="true" t="shared" si="361" ref="R426:R434">SUM(S426:T426)</f>
        <v>0</v>
      </c>
      <c r="S426" s="148">
        <f>'[10]реализация'!S31</f>
        <v>0</v>
      </c>
      <c r="T426" s="148">
        <f>'[10]реализация'!T31</f>
        <v>0</v>
      </c>
      <c r="U426" s="94">
        <f aca="true" t="shared" si="362" ref="U426:U434">SUM(V426:W426)</f>
        <v>0</v>
      </c>
      <c r="V426" s="148">
        <f>'[10]реализация'!V31</f>
        <v>0</v>
      </c>
      <c r="W426" s="91">
        <f>'[8]Горсеть'!AI31</f>
        <v>0</v>
      </c>
      <c r="X426" s="91">
        <f>'[4]Горсеть'!AK115</f>
        <v>0</v>
      </c>
      <c r="Y426" s="148">
        <f>'[10]реализация'!Y31</f>
        <v>0</v>
      </c>
      <c r="Z426" s="148">
        <f>'[10]реализация'!Z31</f>
        <v>0</v>
      </c>
      <c r="AA426" s="154">
        <f>'[10]реализация'!AA31</f>
        <v>0</v>
      </c>
      <c r="AB426" s="95">
        <f t="shared" si="359"/>
        <v>0</v>
      </c>
      <c r="AC426" s="80">
        <f t="shared" si="354"/>
        <v>0</v>
      </c>
    </row>
    <row r="427" spans="1:29" ht="11.25">
      <c r="A427" s="81" t="s">
        <v>109</v>
      </c>
      <c r="B427" s="91">
        <f>'[2]реализация'!M427</f>
        <v>207</v>
      </c>
      <c r="C427" s="91">
        <f>'[2]реализация'!O427</f>
        <v>734</v>
      </c>
      <c r="D427" s="87">
        <f>'[10]реализация'!D32</f>
        <v>34.494</v>
      </c>
      <c r="E427" s="87">
        <f>'[10]реализация'!E32</f>
        <v>155.23254</v>
      </c>
      <c r="F427" s="91">
        <f>'[4]Горсеть'!H116</f>
        <v>298</v>
      </c>
      <c r="G427" s="91">
        <f>'[4]Горсеть'!O116</f>
        <v>0</v>
      </c>
      <c r="H427" s="87">
        <f t="shared" si="334"/>
        <v>191.97005988563996</v>
      </c>
      <c r="I427" s="91">
        <f>'[4]Горсеть'!X116</f>
        <v>1</v>
      </c>
      <c r="J427" s="88">
        <f t="shared" si="355"/>
        <v>299</v>
      </c>
      <c r="K427" s="84">
        <f t="shared" si="335"/>
        <v>192.61425471747094</v>
      </c>
      <c r="L427" s="91">
        <f>'[10]реализация'!L32</f>
        <v>0</v>
      </c>
      <c r="M427" s="87">
        <f t="shared" si="356"/>
        <v>64.23253999999997</v>
      </c>
      <c r="N427" s="93">
        <f t="shared" si="357"/>
        <v>-142.76746000000003</v>
      </c>
      <c r="O427" s="89">
        <f t="shared" si="358"/>
        <v>735</v>
      </c>
      <c r="P427" s="91">
        <f>'[4]Горсеть'!AD116</f>
        <v>64</v>
      </c>
      <c r="Q427" s="88">
        <f t="shared" si="360"/>
        <v>0</v>
      </c>
      <c r="R427" s="88">
        <f t="shared" si="361"/>
        <v>0</v>
      </c>
      <c r="S427" s="148">
        <f>'[10]реализация'!S32</f>
        <v>0</v>
      </c>
      <c r="T427" s="148">
        <f>'[10]реализация'!T32</f>
        <v>0</v>
      </c>
      <c r="U427" s="94">
        <f t="shared" si="362"/>
        <v>0</v>
      </c>
      <c r="V427" s="148">
        <f>'[10]реализация'!V32</f>
        <v>0</v>
      </c>
      <c r="W427" s="91">
        <f>'[8]Горсеть'!AI32</f>
        <v>0</v>
      </c>
      <c r="X427" s="91">
        <f>'[4]Горсеть'!AK116</f>
        <v>0</v>
      </c>
      <c r="Y427" s="148">
        <f>'[10]реализация'!Y32</f>
        <v>0</v>
      </c>
      <c r="Z427" s="148">
        <f>'[10]реализация'!Z32</f>
        <v>0</v>
      </c>
      <c r="AA427" s="154">
        <f>'[10]реализация'!AA32</f>
        <v>0</v>
      </c>
      <c r="AB427" s="95">
        <f t="shared" si="359"/>
        <v>64</v>
      </c>
      <c r="AC427" s="80">
        <f t="shared" si="354"/>
        <v>-0.23253999999997177</v>
      </c>
    </row>
    <row r="428" spans="1:29" ht="11.25">
      <c r="A428" s="81" t="s">
        <v>110</v>
      </c>
      <c r="B428" s="91">
        <f>'[2]реализация'!M428</f>
        <v>468</v>
      </c>
      <c r="C428" s="91">
        <f>'[2]реализация'!O428</f>
        <v>922</v>
      </c>
      <c r="D428" s="87">
        <f>'[10]реализация'!D33</f>
        <v>1166.735</v>
      </c>
      <c r="E428" s="87">
        <f>'[10]реализация'!E33</f>
        <v>4244.8045600000005</v>
      </c>
      <c r="F428" s="91">
        <f>'[4]Горсеть'!H117</f>
        <v>3707</v>
      </c>
      <c r="G428" s="91">
        <f>'[4]Горсеть'!O117</f>
        <v>878</v>
      </c>
      <c r="H428" s="87">
        <f t="shared" si="334"/>
        <v>87.33028688604688</v>
      </c>
      <c r="I428" s="91">
        <f>'[4]Горсеть'!X117</f>
        <v>1952</v>
      </c>
      <c r="J428" s="88">
        <f t="shared" si="355"/>
        <v>4781</v>
      </c>
      <c r="K428" s="84">
        <f t="shared" si="335"/>
        <v>112.63180512602915</v>
      </c>
      <c r="L428" s="91">
        <f>'[10]реализация'!L33</f>
        <v>0</v>
      </c>
      <c r="M428" s="87">
        <f t="shared" si="356"/>
        <v>1005.8045600000005</v>
      </c>
      <c r="N428" s="93">
        <f t="shared" si="357"/>
        <v>537.8045600000005</v>
      </c>
      <c r="O428" s="89">
        <f t="shared" si="358"/>
        <v>1996</v>
      </c>
      <c r="P428" s="91">
        <f>'[4]Горсеть'!AD117</f>
        <v>991</v>
      </c>
      <c r="Q428" s="88">
        <f t="shared" si="360"/>
        <v>15</v>
      </c>
      <c r="R428" s="88">
        <f t="shared" si="361"/>
        <v>0</v>
      </c>
      <c r="S428" s="148">
        <f>'[10]реализация'!S33</f>
        <v>0</v>
      </c>
      <c r="T428" s="148">
        <f>'[10]реализация'!T33</f>
        <v>0</v>
      </c>
      <c r="U428" s="94">
        <f t="shared" si="362"/>
        <v>0</v>
      </c>
      <c r="V428" s="148">
        <f>'[10]реализация'!V33</f>
        <v>0</v>
      </c>
      <c r="W428" s="91">
        <f>'[8]Горсеть'!AI33</f>
        <v>0</v>
      </c>
      <c r="X428" s="91">
        <f>'[4]Горсеть'!AK117</f>
        <v>15</v>
      </c>
      <c r="Y428" s="148">
        <f>'[10]реализация'!Y33</f>
        <v>0</v>
      </c>
      <c r="Z428" s="148">
        <f>'[10]реализация'!Z33</f>
        <v>0</v>
      </c>
      <c r="AA428" s="154">
        <f>'[10]реализация'!AA33</f>
        <v>0</v>
      </c>
      <c r="AB428" s="95">
        <f t="shared" si="359"/>
        <v>1006</v>
      </c>
      <c r="AC428" s="80">
        <f t="shared" si="354"/>
        <v>0.19543999999950756</v>
      </c>
    </row>
    <row r="429" spans="1:29" ht="11.25">
      <c r="A429" s="81" t="s">
        <v>111</v>
      </c>
      <c r="B429" s="91">
        <f>'[2]реализация'!M429</f>
        <v>41316</v>
      </c>
      <c r="C429" s="91">
        <f>'[2]реализация'!O429</f>
        <v>114</v>
      </c>
      <c r="D429" s="87">
        <f>'[10]реализация'!D34</f>
        <v>1411.871</v>
      </c>
      <c r="E429" s="87">
        <f>'[10]реализация'!E34</f>
        <v>5687.545719999999</v>
      </c>
      <c r="F429" s="91">
        <f>'[4]Горсеть'!H118</f>
        <v>5608</v>
      </c>
      <c r="G429" s="91">
        <f>'[4]Горсеть'!O118</f>
        <v>81</v>
      </c>
      <c r="H429" s="87">
        <f t="shared" si="334"/>
        <v>98.60140517692403</v>
      </c>
      <c r="I429" s="91">
        <f>'[4]Горсеть'!X118</f>
        <v>154</v>
      </c>
      <c r="J429" s="88">
        <f t="shared" si="355"/>
        <v>5681</v>
      </c>
      <c r="K429" s="84">
        <f t="shared" si="335"/>
        <v>99.88491134274348</v>
      </c>
      <c r="L429" s="91">
        <f>'[10]реализация'!L34</f>
        <v>0</v>
      </c>
      <c r="M429" s="87">
        <f t="shared" si="356"/>
        <v>41395.54572</v>
      </c>
      <c r="N429" s="93">
        <f t="shared" si="357"/>
        <v>79.5457200000019</v>
      </c>
      <c r="O429" s="89">
        <f t="shared" si="358"/>
        <v>187</v>
      </c>
      <c r="P429" s="91">
        <f>'[4]Горсеть'!AD118</f>
        <v>4525</v>
      </c>
      <c r="Q429" s="88">
        <f t="shared" si="360"/>
        <v>36871</v>
      </c>
      <c r="R429" s="88">
        <f t="shared" si="361"/>
        <v>0</v>
      </c>
      <c r="S429" s="148">
        <f>'[10]реализация'!S34</f>
        <v>0</v>
      </c>
      <c r="T429" s="148">
        <f>'[10]реализация'!T34</f>
        <v>0</v>
      </c>
      <c r="U429" s="94">
        <f t="shared" si="362"/>
        <v>0</v>
      </c>
      <c r="V429" s="148">
        <f>'[10]реализация'!V34</f>
        <v>0</v>
      </c>
      <c r="W429" s="91">
        <f>'[8]Горсеть'!AI34</f>
        <v>0</v>
      </c>
      <c r="X429" s="91">
        <f>'[4]Горсеть'!AK118</f>
        <v>36871</v>
      </c>
      <c r="Y429" s="148">
        <f>'[10]реализация'!Y34</f>
        <v>0</v>
      </c>
      <c r="Z429" s="148">
        <f>'[10]реализация'!Z34</f>
        <v>0</v>
      </c>
      <c r="AA429" s="154">
        <f>'[10]реализация'!AA34</f>
        <v>0</v>
      </c>
      <c r="AB429" s="95">
        <f t="shared" si="359"/>
        <v>41396</v>
      </c>
      <c r="AC429" s="80">
        <f t="shared" si="354"/>
        <v>0.4542799999981071</v>
      </c>
    </row>
    <row r="430" spans="1:29" ht="11.25">
      <c r="A430" s="81" t="s">
        <v>112</v>
      </c>
      <c r="B430" s="91">
        <f>'[2]реализация'!M430</f>
        <v>10045</v>
      </c>
      <c r="C430" s="91">
        <f>'[2]реализация'!O430</f>
        <v>1367</v>
      </c>
      <c r="D430" s="87">
        <f>'[10]реализация'!D35</f>
        <v>1682.8159999999998</v>
      </c>
      <c r="E430" s="87">
        <f>'[10]реализация'!E35</f>
        <v>7071.19956</v>
      </c>
      <c r="F430" s="91">
        <f>'[4]Горсеть'!H119</f>
        <v>6278</v>
      </c>
      <c r="G430" s="91">
        <f>'[4]Горсеть'!O119</f>
        <v>833</v>
      </c>
      <c r="H430" s="87">
        <f t="shared" si="334"/>
        <v>88.78267324702685</v>
      </c>
      <c r="I430" s="91">
        <f>'[4]Горсеть'!X119</f>
        <v>1148</v>
      </c>
      <c r="J430" s="88">
        <f t="shared" si="355"/>
        <v>6593</v>
      </c>
      <c r="K430" s="84">
        <f t="shared" si="335"/>
        <v>93.23736296872379</v>
      </c>
      <c r="L430" s="91">
        <f>'[10]реализация'!L35</f>
        <v>0</v>
      </c>
      <c r="M430" s="87">
        <f t="shared" si="356"/>
        <v>10838.199560000001</v>
      </c>
      <c r="N430" s="93">
        <f t="shared" si="357"/>
        <v>793.1995600000009</v>
      </c>
      <c r="O430" s="89">
        <f t="shared" si="358"/>
        <v>1682</v>
      </c>
      <c r="P430" s="91">
        <f>'[4]Горсеть'!AD119</f>
        <v>4634</v>
      </c>
      <c r="Q430" s="88">
        <f t="shared" si="360"/>
        <v>6204</v>
      </c>
      <c r="R430" s="88">
        <f t="shared" si="361"/>
        <v>0</v>
      </c>
      <c r="S430" s="148">
        <f>'[10]реализация'!S35</f>
        <v>0</v>
      </c>
      <c r="T430" s="148">
        <f>'[10]реализация'!T35</f>
        <v>0</v>
      </c>
      <c r="U430" s="94">
        <f t="shared" si="362"/>
        <v>0</v>
      </c>
      <c r="V430" s="148">
        <f>'[10]реализация'!V35</f>
        <v>0</v>
      </c>
      <c r="W430" s="91">
        <f>'[8]Горсеть'!AI35</f>
        <v>0</v>
      </c>
      <c r="X430" s="91">
        <f>'[4]Горсеть'!AK119</f>
        <v>6204</v>
      </c>
      <c r="Y430" s="148">
        <f>'[10]реализация'!Y35</f>
        <v>0</v>
      </c>
      <c r="Z430" s="148">
        <f>'[10]реализация'!Z35</f>
        <v>0</v>
      </c>
      <c r="AA430" s="154">
        <f>'[10]реализация'!AA35</f>
        <v>0</v>
      </c>
      <c r="AB430" s="95">
        <f t="shared" si="359"/>
        <v>10838</v>
      </c>
      <c r="AC430" s="80">
        <f t="shared" si="354"/>
        <v>-0.199560000000929</v>
      </c>
    </row>
    <row r="431" spans="1:29" ht="11.25">
      <c r="A431" s="81" t="s">
        <v>113</v>
      </c>
      <c r="B431" s="91">
        <f>'[2]реализация'!M431</f>
        <v>97942</v>
      </c>
      <c r="C431" s="91">
        <f>'[2]реализация'!O431</f>
        <v>10065</v>
      </c>
      <c r="D431" s="87">
        <f>'[10]реализация'!D36</f>
        <v>22210.077999999998</v>
      </c>
      <c r="E431" s="87">
        <f>'[10]реализация'!E36</f>
        <v>93790.63384</v>
      </c>
      <c r="F431" s="91">
        <f>'[4]Горсеть'!H120</f>
        <v>133457</v>
      </c>
      <c r="G431" s="91">
        <f>'[4]Горсеть'!O120</f>
        <v>5624</v>
      </c>
      <c r="H431" s="87">
        <f t="shared" si="334"/>
        <v>142.29245985016792</v>
      </c>
      <c r="I431" s="91">
        <f>'[4]Горсеть'!X120</f>
        <v>8395</v>
      </c>
      <c r="J431" s="88">
        <f t="shared" si="355"/>
        <v>136228</v>
      </c>
      <c r="K431" s="84">
        <f t="shared" si="335"/>
        <v>145.24691264203958</v>
      </c>
      <c r="L431" s="91">
        <f>'[10]реализация'!L36</f>
        <v>0</v>
      </c>
      <c r="M431" s="87">
        <f t="shared" si="356"/>
        <v>58275.633839999995</v>
      </c>
      <c r="N431" s="93">
        <f t="shared" si="357"/>
        <v>-39666.366160000005</v>
      </c>
      <c r="O431" s="89">
        <f t="shared" si="358"/>
        <v>12836</v>
      </c>
      <c r="P431" s="91">
        <f>'[4]Горсеть'!AD120</f>
        <v>41252</v>
      </c>
      <c r="Q431" s="88">
        <f t="shared" si="360"/>
        <v>17024</v>
      </c>
      <c r="R431" s="88">
        <f t="shared" si="361"/>
        <v>0</v>
      </c>
      <c r="S431" s="148">
        <v>0</v>
      </c>
      <c r="T431" s="148">
        <v>0</v>
      </c>
      <c r="U431" s="94">
        <f t="shared" si="362"/>
        <v>0</v>
      </c>
      <c r="V431" s="148">
        <f>'[10]реализация'!V36</f>
        <v>0</v>
      </c>
      <c r="W431" s="91">
        <f>'[8]Горсеть'!AI36</f>
        <v>0</v>
      </c>
      <c r="X431" s="91">
        <f>'[4]Горсеть'!AK120</f>
        <v>17024</v>
      </c>
      <c r="Y431" s="148">
        <f>'[10]реализация'!Y36</f>
        <v>0</v>
      </c>
      <c r="Z431" s="148">
        <f>'[10]реализация'!Z36</f>
        <v>0</v>
      </c>
      <c r="AA431" s="154">
        <f>'[10]реализация'!AA36</f>
        <v>0</v>
      </c>
      <c r="AB431" s="95">
        <f t="shared" si="359"/>
        <v>58276</v>
      </c>
      <c r="AC431" s="98">
        <f t="shared" si="354"/>
        <v>0.36616000000503846</v>
      </c>
    </row>
    <row r="432" spans="1:29" ht="11.25">
      <c r="A432" s="81" t="s">
        <v>114</v>
      </c>
      <c r="B432" s="91">
        <f>'[2]реализация'!M432</f>
        <v>42060</v>
      </c>
      <c r="C432" s="91">
        <f>'[2]реализация'!O432</f>
        <v>245</v>
      </c>
      <c r="D432" s="87">
        <f>'[10]реализация'!D37</f>
        <v>20337.654</v>
      </c>
      <c r="E432" s="87">
        <f>'[10]реализация'!E37</f>
        <v>70029.10246</v>
      </c>
      <c r="F432" s="91">
        <f>'[4]Горсеть'!H121</f>
        <v>78644</v>
      </c>
      <c r="G432" s="91">
        <f>'[4]Горсеть'!O121</f>
        <v>21</v>
      </c>
      <c r="H432" s="87">
        <f t="shared" si="334"/>
        <v>112.30188198530855</v>
      </c>
      <c r="I432" s="91">
        <f>'[4]Горсеть'!X121</f>
        <v>158</v>
      </c>
      <c r="J432" s="88">
        <f t="shared" si="355"/>
        <v>78781</v>
      </c>
      <c r="K432" s="84">
        <f t="shared" si="335"/>
        <v>112.49751493673507</v>
      </c>
      <c r="L432" s="91">
        <f>'[10]реализация'!L37</f>
        <v>0</v>
      </c>
      <c r="M432" s="87">
        <f t="shared" si="356"/>
        <v>33445.102459999995</v>
      </c>
      <c r="N432" s="93">
        <f t="shared" si="357"/>
        <v>-8614.897540000005</v>
      </c>
      <c r="O432" s="89">
        <f t="shared" si="358"/>
        <v>382</v>
      </c>
      <c r="P432" s="91">
        <f>'[4]Горсеть'!AD121</f>
        <v>26986</v>
      </c>
      <c r="Q432" s="88">
        <f t="shared" si="360"/>
        <v>6459</v>
      </c>
      <c r="R432" s="88">
        <f t="shared" si="361"/>
        <v>0</v>
      </c>
      <c r="S432" s="148">
        <f>'[10]реализация'!S37</f>
        <v>0</v>
      </c>
      <c r="T432" s="148">
        <f>'[10]реализация'!T37</f>
        <v>0</v>
      </c>
      <c r="U432" s="94">
        <f t="shared" si="362"/>
        <v>0</v>
      </c>
      <c r="V432" s="148">
        <f>'[10]реализация'!V37</f>
        <v>0</v>
      </c>
      <c r="W432" s="91">
        <f>'[8]Горсеть'!AI37</f>
        <v>0</v>
      </c>
      <c r="X432" s="91">
        <f>'[4]Горсеть'!AK121</f>
        <v>6459</v>
      </c>
      <c r="Y432" s="148">
        <f>'[10]реализация'!Y37</f>
        <v>0</v>
      </c>
      <c r="Z432" s="148">
        <f>'[10]реализация'!Z37</f>
        <v>0</v>
      </c>
      <c r="AA432" s="154">
        <f>'[10]реализация'!AA37</f>
        <v>0</v>
      </c>
      <c r="AB432" s="95">
        <f t="shared" si="359"/>
        <v>33445</v>
      </c>
      <c r="AC432" s="98">
        <f t="shared" si="354"/>
        <v>-0.10245999999460764</v>
      </c>
    </row>
    <row r="433" spans="1:29" ht="11.25">
      <c r="A433" s="81" t="s">
        <v>115</v>
      </c>
      <c r="B433" s="91">
        <f>'[2]реализация'!M433</f>
        <v>51211</v>
      </c>
      <c r="C433" s="91">
        <f>'[2]реализация'!O433</f>
        <v>1224</v>
      </c>
      <c r="D433" s="87">
        <f>'[10]реализация'!D38</f>
        <v>23745.649999999998</v>
      </c>
      <c r="E433" s="87">
        <f>'[10]реализация'!E38</f>
        <v>59073.8975</v>
      </c>
      <c r="F433" s="91">
        <f>'[4]Горсеть'!H122</f>
        <v>60211</v>
      </c>
      <c r="G433" s="91">
        <f>'[4]Горсеть'!O122</f>
        <v>624</v>
      </c>
      <c r="H433" s="87">
        <f t="shared" si="334"/>
        <v>101.92488145885414</v>
      </c>
      <c r="I433" s="91">
        <f>'[4]Горсеть'!X122</f>
        <v>-42</v>
      </c>
      <c r="J433" s="88">
        <f t="shared" si="355"/>
        <v>59545</v>
      </c>
      <c r="K433" s="84">
        <f t="shared" si="335"/>
        <v>100.79747996989703</v>
      </c>
      <c r="L433" s="91">
        <f>'[10]реализация'!L38</f>
        <v>0</v>
      </c>
      <c r="M433" s="87">
        <f t="shared" si="356"/>
        <v>50073.89749999999</v>
      </c>
      <c r="N433" s="93">
        <f t="shared" si="357"/>
        <v>-1137.1025000000081</v>
      </c>
      <c r="O433" s="89">
        <f t="shared" si="358"/>
        <v>558</v>
      </c>
      <c r="P433" s="91">
        <f>'[4]Горсеть'!AD122</f>
        <v>42573</v>
      </c>
      <c r="Q433" s="88">
        <f t="shared" si="360"/>
        <v>7501</v>
      </c>
      <c r="R433" s="88">
        <f t="shared" si="361"/>
        <v>0</v>
      </c>
      <c r="S433" s="148">
        <v>0</v>
      </c>
      <c r="T433" s="148">
        <f>'[10]реализация'!T38</f>
        <v>0</v>
      </c>
      <c r="U433" s="94">
        <f t="shared" si="362"/>
        <v>0</v>
      </c>
      <c r="V433" s="148">
        <f>'[10]реализация'!V38</f>
        <v>0</v>
      </c>
      <c r="W433" s="91">
        <f>'[8]Горсеть'!AI38</f>
        <v>0</v>
      </c>
      <c r="X433" s="91">
        <f>'[4]Горсеть'!AK122</f>
        <v>7501</v>
      </c>
      <c r="Y433" s="148">
        <f>'[10]реализация'!Y38</f>
        <v>0</v>
      </c>
      <c r="Z433" s="148">
        <f>'[10]реализация'!Z38</f>
        <v>0</v>
      </c>
      <c r="AA433" s="154">
        <f>'[10]реализация'!AA38</f>
        <v>0</v>
      </c>
      <c r="AB433" s="95">
        <f t="shared" si="359"/>
        <v>50074</v>
      </c>
      <c r="AC433" s="98">
        <f t="shared" si="354"/>
        <v>0.10250000000814907</v>
      </c>
    </row>
    <row r="434" spans="1:29" ht="12.75">
      <c r="A434" s="81" t="s">
        <v>116</v>
      </c>
      <c r="B434" s="91">
        <f>'[2]реализация'!M434</f>
        <v>24891.88762</v>
      </c>
      <c r="C434" s="91">
        <f>'[2]реализация'!O434</f>
        <v>96</v>
      </c>
      <c r="D434" s="87">
        <f>'[10]реализация'!D39</f>
        <v>1585.48</v>
      </c>
      <c r="E434" s="87">
        <f>'[10]реализация'!E39</f>
        <v>6059.753119999999</v>
      </c>
      <c r="F434" s="91">
        <f>20438-32</f>
        <v>20406</v>
      </c>
      <c r="G434" s="96">
        <v>0</v>
      </c>
      <c r="H434" s="87">
        <f t="shared" si="334"/>
        <v>336.7463920708374</v>
      </c>
      <c r="I434" s="97">
        <f>765-14+28</f>
        <v>779</v>
      </c>
      <c r="J434" s="88">
        <f t="shared" si="355"/>
        <v>21185</v>
      </c>
      <c r="K434" s="84">
        <f t="shared" si="335"/>
        <v>349.60170126534797</v>
      </c>
      <c r="L434" s="91">
        <f>'[10]реализация'!L39</f>
        <v>0</v>
      </c>
      <c r="M434" s="87">
        <f t="shared" si="356"/>
        <v>10545.640740000003</v>
      </c>
      <c r="N434" s="93">
        <f t="shared" si="357"/>
        <v>-14346.246879999999</v>
      </c>
      <c r="O434" s="89">
        <f t="shared" si="358"/>
        <v>875</v>
      </c>
      <c r="P434" s="155">
        <v>4586</v>
      </c>
      <c r="Q434" s="88">
        <f t="shared" si="360"/>
        <v>5960</v>
      </c>
      <c r="R434" s="88">
        <f t="shared" si="361"/>
        <v>0</v>
      </c>
      <c r="S434" s="148">
        <f>'[10]реализация'!S39</f>
        <v>0</v>
      </c>
      <c r="T434" s="148">
        <f>'[10]реализация'!T39</f>
        <v>0</v>
      </c>
      <c r="U434" s="94">
        <f t="shared" si="362"/>
        <v>0</v>
      </c>
      <c r="V434" s="148">
        <f>'[10]реализация'!V39</f>
        <v>0</v>
      </c>
      <c r="W434" s="148">
        <f>'[10]реализация'!W39</f>
        <v>0</v>
      </c>
      <c r="X434" s="148">
        <v>5960</v>
      </c>
      <c r="Y434" s="148">
        <f>'[10]реализация'!Y39</f>
        <v>0</v>
      </c>
      <c r="Z434" s="148">
        <f>'[10]реализация'!Z39</f>
        <v>0</v>
      </c>
      <c r="AA434" s="154">
        <f>'[10]реализация'!AA39</f>
        <v>0</v>
      </c>
      <c r="AB434" s="95">
        <f t="shared" si="359"/>
        <v>10546</v>
      </c>
      <c r="AC434" s="98">
        <f t="shared" si="354"/>
        <v>0.3592599999974482</v>
      </c>
    </row>
    <row r="435" spans="1:29" ht="11.25">
      <c r="A435" s="81" t="s">
        <v>117</v>
      </c>
      <c r="B435" s="87">
        <f aca="true" t="shared" si="363" ref="B435:G435">B436+B437</f>
        <v>22596.210720000003</v>
      </c>
      <c r="C435" s="87">
        <f t="shared" si="363"/>
        <v>206</v>
      </c>
      <c r="D435" s="87">
        <f t="shared" si="363"/>
        <v>4953.487999999999</v>
      </c>
      <c r="E435" s="87">
        <f t="shared" si="363"/>
        <v>21647.65696</v>
      </c>
      <c r="F435" s="87">
        <f t="shared" si="363"/>
        <v>39457</v>
      </c>
      <c r="G435" s="87">
        <f t="shared" si="363"/>
        <v>130</v>
      </c>
      <c r="H435" s="87">
        <f t="shared" si="334"/>
        <v>182.2691484482947</v>
      </c>
      <c r="I435" s="88">
        <f>I436+I437</f>
        <v>234</v>
      </c>
      <c r="J435" s="88">
        <f t="shared" si="355"/>
        <v>39561</v>
      </c>
      <c r="K435" s="84">
        <f t="shared" si="335"/>
        <v>182.7495699562305</v>
      </c>
      <c r="L435" s="88">
        <f>L436+L437</f>
        <v>0</v>
      </c>
      <c r="M435" s="87">
        <f t="shared" si="356"/>
        <v>4786.867680000003</v>
      </c>
      <c r="N435" s="93">
        <f t="shared" si="357"/>
        <v>-17809.34304</v>
      </c>
      <c r="O435" s="89">
        <f t="shared" si="358"/>
        <v>310</v>
      </c>
      <c r="P435" s="99">
        <f aca="true" t="shared" si="364" ref="P435:AB435">P436+P437</f>
        <v>3746</v>
      </c>
      <c r="Q435" s="88">
        <f t="shared" si="364"/>
        <v>1040</v>
      </c>
      <c r="R435" s="88">
        <f t="shared" si="364"/>
        <v>0</v>
      </c>
      <c r="S435" s="88">
        <f t="shared" si="364"/>
        <v>0</v>
      </c>
      <c r="T435" s="88">
        <f t="shared" si="364"/>
        <v>0</v>
      </c>
      <c r="U435" s="88">
        <f t="shared" si="364"/>
        <v>0</v>
      </c>
      <c r="V435" s="88">
        <f t="shared" si="364"/>
        <v>0</v>
      </c>
      <c r="W435" s="88">
        <f t="shared" si="364"/>
        <v>0</v>
      </c>
      <c r="X435" s="88">
        <f t="shared" si="364"/>
        <v>1040</v>
      </c>
      <c r="Y435" s="88">
        <f t="shared" si="364"/>
        <v>0</v>
      </c>
      <c r="Z435" s="88">
        <f t="shared" si="364"/>
        <v>0</v>
      </c>
      <c r="AA435" s="88">
        <f t="shared" si="364"/>
        <v>0</v>
      </c>
      <c r="AB435" s="100">
        <f t="shared" si="364"/>
        <v>4786</v>
      </c>
      <c r="AC435" s="98">
        <f t="shared" si="354"/>
        <v>-0.8676800000030198</v>
      </c>
    </row>
    <row r="436" spans="1:29" ht="12.75">
      <c r="A436" s="81" t="s">
        <v>118</v>
      </c>
      <c r="B436" s="91">
        <f>'[2]реализация'!M436</f>
        <v>13470.21078</v>
      </c>
      <c r="C436" s="91">
        <f>'[2]реализация'!O436</f>
        <v>142</v>
      </c>
      <c r="D436" s="87">
        <f>'[10]реализация'!D41</f>
        <v>2076.4109999999996</v>
      </c>
      <c r="E436" s="87">
        <f>'[10]реализация'!E41</f>
        <v>8539.159679999999</v>
      </c>
      <c r="F436" s="91">
        <v>18362</v>
      </c>
      <c r="G436" s="96">
        <v>66</v>
      </c>
      <c r="H436" s="87">
        <f t="shared" si="334"/>
        <v>215.03286843325552</v>
      </c>
      <c r="I436" s="97">
        <v>121</v>
      </c>
      <c r="J436" s="88">
        <f t="shared" si="355"/>
        <v>18417</v>
      </c>
      <c r="K436" s="84">
        <f t="shared" si="335"/>
        <v>215.67695991369496</v>
      </c>
      <c r="L436" s="91">
        <f>'[10]реализация'!L41</f>
        <v>0</v>
      </c>
      <c r="M436" s="87">
        <f t="shared" si="356"/>
        <v>3647.3704599999983</v>
      </c>
      <c r="N436" s="93">
        <f t="shared" si="357"/>
        <v>-9822.840320000001</v>
      </c>
      <c r="O436" s="89">
        <f t="shared" si="358"/>
        <v>197</v>
      </c>
      <c r="P436" s="155">
        <v>2679</v>
      </c>
      <c r="Q436" s="88">
        <f>R436+U436+X436</f>
        <v>968</v>
      </c>
      <c r="R436" s="88">
        <f>SUM(S436:T436)</f>
        <v>0</v>
      </c>
      <c r="S436" s="148">
        <f>'[10]реализация'!S41</f>
        <v>0</v>
      </c>
      <c r="T436" s="148">
        <f>'[10]реализация'!T41</f>
        <v>0</v>
      </c>
      <c r="U436" s="94">
        <f>SUM(V436:W436)</f>
        <v>0</v>
      </c>
      <c r="V436" s="148">
        <f>'[10]реализация'!V41</f>
        <v>0</v>
      </c>
      <c r="W436" s="148">
        <f>'[10]реализация'!W41</f>
        <v>0</v>
      </c>
      <c r="X436" s="156">
        <v>968</v>
      </c>
      <c r="Y436" s="148">
        <f>'[10]реализация'!Y41</f>
        <v>0</v>
      </c>
      <c r="Z436" s="148">
        <f>'[10]реализация'!Z41</f>
        <v>0</v>
      </c>
      <c r="AA436" s="154">
        <f>'[10]реализация'!AA41</f>
        <v>0</v>
      </c>
      <c r="AB436" s="95">
        <f>P436+Q436+Y436+Z436-AA436</f>
        <v>3647</v>
      </c>
      <c r="AC436" s="98">
        <f t="shared" si="354"/>
        <v>-0.3704599999982747</v>
      </c>
    </row>
    <row r="437" spans="1:29" ht="12.75">
      <c r="A437" s="81" t="s">
        <v>119</v>
      </c>
      <c r="B437" s="91">
        <f>'[2]реализация'!M437</f>
        <v>9125.999940000002</v>
      </c>
      <c r="C437" s="91">
        <f>'[2]реализация'!O437</f>
        <v>64</v>
      </c>
      <c r="D437" s="87">
        <f>'[10]реализация'!D42</f>
        <v>2877.077</v>
      </c>
      <c r="E437" s="87">
        <f>'[10]реализация'!E42</f>
        <v>13108.49728</v>
      </c>
      <c r="F437" s="91">
        <v>21095</v>
      </c>
      <c r="G437" s="96">
        <v>64</v>
      </c>
      <c r="H437" s="87">
        <f t="shared" si="334"/>
        <v>160.92615003388093</v>
      </c>
      <c r="I437" s="97">
        <v>113</v>
      </c>
      <c r="J437" s="88">
        <f t="shared" si="355"/>
        <v>21144</v>
      </c>
      <c r="K437" s="84">
        <f t="shared" si="335"/>
        <v>161.2999533688731</v>
      </c>
      <c r="L437" s="91">
        <f>'[10]реализация'!L42</f>
        <v>0</v>
      </c>
      <c r="M437" s="87">
        <f t="shared" si="356"/>
        <v>1139.497220000001</v>
      </c>
      <c r="N437" s="93">
        <f t="shared" si="357"/>
        <v>-7986.50272</v>
      </c>
      <c r="O437" s="89">
        <f t="shared" si="358"/>
        <v>113</v>
      </c>
      <c r="P437" s="155">
        <v>1067</v>
      </c>
      <c r="Q437" s="88">
        <f>R437+U437+X437</f>
        <v>72</v>
      </c>
      <c r="R437" s="88">
        <f>SUM(S437:T437)</f>
        <v>0</v>
      </c>
      <c r="S437" s="148">
        <f>'[10]реализация'!S42</f>
        <v>0</v>
      </c>
      <c r="T437" s="148">
        <f>'[10]реализация'!T42</f>
        <v>0</v>
      </c>
      <c r="U437" s="94">
        <f>SUM(V437:W437)</f>
        <v>0</v>
      </c>
      <c r="V437" s="148">
        <f>'[10]реализация'!V42</f>
        <v>0</v>
      </c>
      <c r="W437" s="148">
        <f>'[10]реализация'!W42</f>
        <v>0</v>
      </c>
      <c r="X437" s="156">
        <v>72</v>
      </c>
      <c r="Y437" s="148">
        <f>'[10]реализация'!Y42</f>
        <v>0</v>
      </c>
      <c r="Z437" s="148">
        <f>'[10]реализация'!Z42</f>
        <v>0</v>
      </c>
      <c r="AA437" s="154">
        <f>'[10]реализация'!AA42</f>
        <v>0</v>
      </c>
      <c r="AB437" s="95">
        <f>P437+Q437+Y437+Z437-AA437</f>
        <v>1139</v>
      </c>
      <c r="AC437" s="98">
        <f t="shared" si="354"/>
        <v>-0.4972200000011071</v>
      </c>
    </row>
    <row r="438" spans="1:29" ht="11.25">
      <c r="A438" s="81" t="s">
        <v>120</v>
      </c>
      <c r="B438" s="87">
        <f>B459</f>
        <v>0</v>
      </c>
      <c r="C438" s="87">
        <f>C459</f>
        <v>0</v>
      </c>
      <c r="D438" s="87">
        <f aca="true" t="shared" si="365" ref="D438:AB438">D459</f>
        <v>0</v>
      </c>
      <c r="E438" s="87">
        <f t="shared" si="365"/>
        <v>0</v>
      </c>
      <c r="F438" s="87">
        <f t="shared" si="365"/>
        <v>0</v>
      </c>
      <c r="G438" s="87">
        <f t="shared" si="365"/>
        <v>0</v>
      </c>
      <c r="H438" s="87">
        <f t="shared" si="365"/>
        <v>0</v>
      </c>
      <c r="I438" s="88">
        <f t="shared" si="365"/>
        <v>0</v>
      </c>
      <c r="J438" s="88">
        <f t="shared" si="365"/>
        <v>0</v>
      </c>
      <c r="K438" s="87">
        <f t="shared" si="365"/>
        <v>0</v>
      </c>
      <c r="L438" s="87">
        <f t="shared" si="365"/>
        <v>0</v>
      </c>
      <c r="M438" s="87">
        <f t="shared" si="365"/>
        <v>0</v>
      </c>
      <c r="N438" s="87">
        <f t="shared" si="365"/>
        <v>0</v>
      </c>
      <c r="O438" s="89">
        <f t="shared" si="365"/>
        <v>0</v>
      </c>
      <c r="P438" s="90">
        <f t="shared" si="365"/>
        <v>0</v>
      </c>
      <c r="Q438" s="87">
        <f t="shared" si="365"/>
        <v>0</v>
      </c>
      <c r="R438" s="87">
        <f t="shared" si="365"/>
        <v>0</v>
      </c>
      <c r="S438" s="87">
        <f t="shared" si="365"/>
        <v>0</v>
      </c>
      <c r="T438" s="87">
        <f t="shared" si="365"/>
        <v>0</v>
      </c>
      <c r="U438" s="87">
        <f t="shared" si="365"/>
        <v>0</v>
      </c>
      <c r="V438" s="87">
        <f t="shared" si="365"/>
        <v>0</v>
      </c>
      <c r="W438" s="87">
        <f t="shared" si="365"/>
        <v>0</v>
      </c>
      <c r="X438" s="87">
        <f t="shared" si="365"/>
        <v>0</v>
      </c>
      <c r="Y438" s="87">
        <f t="shared" si="365"/>
        <v>0</v>
      </c>
      <c r="Z438" s="87">
        <f t="shared" si="365"/>
        <v>0</v>
      </c>
      <c r="AA438" s="87">
        <f t="shared" si="365"/>
        <v>0</v>
      </c>
      <c r="AB438" s="89">
        <f t="shared" si="365"/>
        <v>0</v>
      </c>
      <c r="AC438" s="80">
        <f t="shared" si="354"/>
        <v>0</v>
      </c>
    </row>
    <row r="439" spans="1:29" ht="11.25">
      <c r="A439" s="101" t="s">
        <v>121</v>
      </c>
      <c r="B439" s="102">
        <f aca="true" t="shared" si="366" ref="B439:G439">B405+B440</f>
        <v>251533.86716</v>
      </c>
      <c r="C439" s="102">
        <f t="shared" si="366"/>
        <v>15656</v>
      </c>
      <c r="D439" s="102">
        <f t="shared" si="366"/>
        <v>74222.71699999999</v>
      </c>
      <c r="E439" s="102">
        <f t="shared" si="366"/>
        <v>255416.40793999998</v>
      </c>
      <c r="F439" s="102">
        <f t="shared" si="366"/>
        <v>304225</v>
      </c>
      <c r="G439" s="102">
        <f t="shared" si="366"/>
        <v>8920</v>
      </c>
      <c r="H439" s="102">
        <f>IF(E439=0,0,F439/E439*100)</f>
        <v>119.10941918479476</v>
      </c>
      <c r="I439" s="103">
        <f>I405+I440</f>
        <v>13407</v>
      </c>
      <c r="J439" s="103">
        <f aca="true" t="shared" si="367" ref="J439:AB439">J405+J440</f>
        <v>308712</v>
      </c>
      <c r="K439" s="102">
        <f t="shared" si="367"/>
        <v>120.86615832155925</v>
      </c>
      <c r="L439" s="102">
        <f t="shared" si="367"/>
        <v>0</v>
      </c>
      <c r="M439" s="102">
        <f t="shared" si="367"/>
        <v>202725.2751</v>
      </c>
      <c r="N439" s="102">
        <f t="shared" si="367"/>
        <v>-48808.59206000002</v>
      </c>
      <c r="O439" s="104">
        <f t="shared" si="367"/>
        <v>20143</v>
      </c>
      <c r="P439" s="105">
        <f t="shared" si="367"/>
        <v>127507</v>
      </c>
      <c r="Q439" s="102">
        <f t="shared" si="367"/>
        <v>75218</v>
      </c>
      <c r="R439" s="102">
        <f t="shared" si="367"/>
        <v>0</v>
      </c>
      <c r="S439" s="102">
        <f t="shared" si="367"/>
        <v>0</v>
      </c>
      <c r="T439" s="102">
        <f t="shared" si="367"/>
        <v>0</v>
      </c>
      <c r="U439" s="102">
        <f t="shared" si="367"/>
        <v>0</v>
      </c>
      <c r="V439" s="102">
        <f t="shared" si="367"/>
        <v>0</v>
      </c>
      <c r="W439" s="102">
        <f t="shared" si="367"/>
        <v>0</v>
      </c>
      <c r="X439" s="102">
        <f t="shared" si="367"/>
        <v>75218</v>
      </c>
      <c r="Y439" s="102">
        <f t="shared" si="367"/>
        <v>0</v>
      </c>
      <c r="Z439" s="102">
        <f t="shared" si="367"/>
        <v>0</v>
      </c>
      <c r="AA439" s="102">
        <f t="shared" si="367"/>
        <v>0</v>
      </c>
      <c r="AB439" s="104">
        <f t="shared" si="367"/>
        <v>202725</v>
      </c>
      <c r="AC439" s="80">
        <f t="shared" si="354"/>
        <v>-0.275099999998929</v>
      </c>
    </row>
    <row r="440" spans="1:29" ht="11.25">
      <c r="A440" s="106" t="s">
        <v>122</v>
      </c>
      <c r="B440" s="107">
        <f aca="true" t="shared" si="368" ref="B440:G440">SUM(B442:B453)</f>
        <v>0</v>
      </c>
      <c r="C440" s="107">
        <f t="shared" si="368"/>
        <v>0</v>
      </c>
      <c r="D440" s="107">
        <f t="shared" si="368"/>
        <v>0</v>
      </c>
      <c r="E440" s="107">
        <f t="shared" si="368"/>
        <v>0</v>
      </c>
      <c r="F440" s="107">
        <f t="shared" si="368"/>
        <v>0</v>
      </c>
      <c r="G440" s="107">
        <f t="shared" si="368"/>
        <v>0</v>
      </c>
      <c r="H440" s="107">
        <f>IF(E440=0,0,F440/E440*100)</f>
        <v>0</v>
      </c>
      <c r="I440" s="108">
        <f>SUM(I442:I453)</f>
        <v>0</v>
      </c>
      <c r="J440" s="108">
        <f>F440-G440+I440</f>
        <v>0</v>
      </c>
      <c r="K440" s="109">
        <f>IF(E440=0,0,J440/E440*100)</f>
        <v>0</v>
      </c>
      <c r="L440" s="107">
        <f>SUM(L442:L453)</f>
        <v>0</v>
      </c>
      <c r="M440" s="107">
        <f>B440+E440-F440-L440</f>
        <v>0</v>
      </c>
      <c r="N440" s="110">
        <f>M440-B440</f>
        <v>0</v>
      </c>
      <c r="O440" s="111">
        <f>C440-G440+I440</f>
        <v>0</v>
      </c>
      <c r="P440" s="112">
        <f aca="true" t="shared" si="369" ref="P440:AB440">SUM(P442:P453)</f>
        <v>0</v>
      </c>
      <c r="Q440" s="107">
        <f t="shared" si="369"/>
        <v>0</v>
      </c>
      <c r="R440" s="107">
        <f t="shared" si="369"/>
        <v>0</v>
      </c>
      <c r="S440" s="107">
        <f t="shared" si="369"/>
        <v>0</v>
      </c>
      <c r="T440" s="107">
        <f t="shared" si="369"/>
        <v>0</v>
      </c>
      <c r="U440" s="107">
        <f t="shared" si="369"/>
        <v>0</v>
      </c>
      <c r="V440" s="107">
        <f t="shared" si="369"/>
        <v>0</v>
      </c>
      <c r="W440" s="107">
        <f t="shared" si="369"/>
        <v>0</v>
      </c>
      <c r="X440" s="107">
        <f t="shared" si="369"/>
        <v>0</v>
      </c>
      <c r="Y440" s="107">
        <f t="shared" si="369"/>
        <v>0</v>
      </c>
      <c r="Z440" s="107">
        <f t="shared" si="369"/>
        <v>0</v>
      </c>
      <c r="AA440" s="107">
        <f t="shared" si="369"/>
        <v>0</v>
      </c>
      <c r="AB440" s="111">
        <f t="shared" si="369"/>
        <v>0</v>
      </c>
      <c r="AC440" s="80">
        <f t="shared" si="354"/>
        <v>0</v>
      </c>
    </row>
    <row r="441" spans="1:29" ht="12.75">
      <c r="A441" s="113" t="s">
        <v>123</v>
      </c>
      <c r="B441" s="87"/>
      <c r="C441" s="87"/>
      <c r="D441" s="87"/>
      <c r="E441" s="87"/>
      <c r="F441" s="87"/>
      <c r="G441" s="87"/>
      <c r="H441" s="87"/>
      <c r="I441" s="88"/>
      <c r="J441" s="88"/>
      <c r="K441" s="84"/>
      <c r="L441" s="87"/>
      <c r="M441" s="87"/>
      <c r="N441" s="87"/>
      <c r="O441" s="89"/>
      <c r="P441" s="90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9"/>
      <c r="AC441" s="80">
        <f t="shared" si="354"/>
        <v>0</v>
      </c>
    </row>
    <row r="442" spans="1:29" ht="12.75">
      <c r="A442" s="113" t="s">
        <v>124</v>
      </c>
      <c r="B442" s="91">
        <v>0</v>
      </c>
      <c r="C442" s="91">
        <f>'[2]реализация'!O442</f>
        <v>0</v>
      </c>
      <c r="D442" s="107">
        <f>'[10]реализация'!D47</f>
        <v>0</v>
      </c>
      <c r="E442" s="107">
        <f>'[10]реализация'!E47</f>
        <v>0</v>
      </c>
      <c r="F442" s="114">
        <f>'[10]реализация'!F47</f>
        <v>0</v>
      </c>
      <c r="G442" s="114">
        <f>'[10]реализация'!G47</f>
        <v>0</v>
      </c>
      <c r="H442" s="87">
        <f aca="true" t="shared" si="370" ref="H442:H448">IF(E442=0,0,F442/E442*100)</f>
        <v>0</v>
      </c>
      <c r="I442" s="92">
        <f>'[10]реализация'!I47</f>
        <v>0</v>
      </c>
      <c r="J442" s="88">
        <f aca="true" t="shared" si="371" ref="J442:J453">F442-G442+I442</f>
        <v>0</v>
      </c>
      <c r="K442" s="84">
        <f aca="true" t="shared" si="372" ref="K442:K453">IF(E442=0,0,J442/E442*100)</f>
        <v>0</v>
      </c>
      <c r="L442" s="91">
        <f>'[10]реализация'!L47</f>
        <v>0</v>
      </c>
      <c r="M442" s="87">
        <f aca="true" t="shared" si="373" ref="M442:M453">B442+E442-F442-L442</f>
        <v>0</v>
      </c>
      <c r="N442" s="87">
        <f aca="true" t="shared" si="374" ref="N442:N453">M442-B442</f>
        <v>0</v>
      </c>
      <c r="O442" s="89">
        <f aca="true" t="shared" si="375" ref="O442:O453">C442-G442+I442</f>
        <v>0</v>
      </c>
      <c r="P442" s="155">
        <f>'[10]реализация'!P47</f>
        <v>0</v>
      </c>
      <c r="Q442" s="88">
        <f>R442+U442+X442</f>
        <v>0</v>
      </c>
      <c r="R442" s="88">
        <f>SUM(S442:T442)</f>
        <v>0</v>
      </c>
      <c r="S442" s="148">
        <f>'[10]реализация'!S47</f>
        <v>0</v>
      </c>
      <c r="T442" s="148">
        <f>'[10]реализация'!T47</f>
        <v>0</v>
      </c>
      <c r="U442" s="94">
        <f>SUM(V442:W442)</f>
        <v>0</v>
      </c>
      <c r="V442" s="148">
        <f>'[10]реализация'!V47</f>
        <v>0</v>
      </c>
      <c r="W442" s="148">
        <f>'[10]реализация'!W47</f>
        <v>0</v>
      </c>
      <c r="X442" s="148">
        <v>0</v>
      </c>
      <c r="Y442" s="148">
        <f>'[10]реализация'!Y47</f>
        <v>0</v>
      </c>
      <c r="Z442" s="148">
        <f>'[10]реализация'!Z47</f>
        <v>0</v>
      </c>
      <c r="AA442" s="154">
        <f>'[10]реализация'!AA47</f>
        <v>0</v>
      </c>
      <c r="AB442" s="95">
        <f>P442+Q442+Y442+Z442-AA442</f>
        <v>0</v>
      </c>
      <c r="AC442" s="80">
        <f t="shared" si="354"/>
        <v>0</v>
      </c>
    </row>
    <row r="443" spans="1:29" ht="12.75">
      <c r="A443" s="115" t="s">
        <v>125</v>
      </c>
      <c r="B443" s="91">
        <f>'[10]реализация'!B48</f>
        <v>0</v>
      </c>
      <c r="C443" s="91">
        <f>'[10]реализация'!C48</f>
        <v>0</v>
      </c>
      <c r="D443" s="87">
        <f>'[10]реализация'!D48</f>
        <v>0</v>
      </c>
      <c r="E443" s="107">
        <f>'[10]реализация'!E48</f>
        <v>0</v>
      </c>
      <c r="F443" s="91">
        <f>'[10]реализация'!F48</f>
        <v>0</v>
      </c>
      <c r="G443" s="91">
        <f>'[10]реализация'!G48</f>
        <v>0</v>
      </c>
      <c r="H443" s="87">
        <f t="shared" si="370"/>
        <v>0</v>
      </c>
      <c r="I443" s="92">
        <f>'[10]реализация'!I48</f>
        <v>0</v>
      </c>
      <c r="J443" s="88">
        <f t="shared" si="371"/>
        <v>0</v>
      </c>
      <c r="K443" s="84">
        <f t="shared" si="372"/>
        <v>0</v>
      </c>
      <c r="L443" s="91">
        <f>'[10]реализация'!L48</f>
        <v>0</v>
      </c>
      <c r="M443" s="87">
        <f t="shared" si="373"/>
        <v>0</v>
      </c>
      <c r="N443" s="87">
        <f t="shared" si="374"/>
        <v>0</v>
      </c>
      <c r="O443" s="89">
        <f t="shared" si="375"/>
        <v>0</v>
      </c>
      <c r="P443" s="155">
        <f>'[10]реализация'!P48</f>
        <v>0</v>
      </c>
      <c r="Q443" s="88">
        <f aca="true" t="shared" si="376" ref="Q443:Q453">R443+U443+X443</f>
        <v>0</v>
      </c>
      <c r="R443" s="88">
        <f aca="true" t="shared" si="377" ref="R443:R453">SUM(S443:T443)</f>
        <v>0</v>
      </c>
      <c r="S443" s="148">
        <f>'[10]реализация'!S48</f>
        <v>0</v>
      </c>
      <c r="T443" s="148">
        <f>'[10]реализация'!T48</f>
        <v>0</v>
      </c>
      <c r="U443" s="94">
        <f aca="true" t="shared" si="378" ref="U443:U453">SUM(V443:W443)</f>
        <v>0</v>
      </c>
      <c r="V443" s="148">
        <f>'[10]реализация'!V48</f>
        <v>0</v>
      </c>
      <c r="W443" s="148">
        <f>'[10]реализация'!W48</f>
        <v>0</v>
      </c>
      <c r="X443" s="148">
        <f>'[10]реализация'!X48</f>
        <v>0</v>
      </c>
      <c r="Y443" s="148">
        <f>'[10]реализация'!Y48</f>
        <v>0</v>
      </c>
      <c r="Z443" s="148">
        <f>'[10]реализация'!Z48</f>
        <v>0</v>
      </c>
      <c r="AA443" s="154">
        <f>'[10]реализация'!AA48</f>
        <v>0</v>
      </c>
      <c r="AB443" s="95">
        <f aca="true" t="shared" si="379" ref="AB443:AB453">P443+Q443+Y443+Z443-AA443</f>
        <v>0</v>
      </c>
      <c r="AC443" s="80">
        <f t="shared" si="354"/>
        <v>0</v>
      </c>
    </row>
    <row r="444" spans="1:29" ht="12.75">
      <c r="A444" s="115" t="s">
        <v>126</v>
      </c>
      <c r="B444" s="91">
        <f>'[10]реализация'!B49</f>
        <v>0</v>
      </c>
      <c r="C444" s="91">
        <f>'[10]реализация'!C49</f>
        <v>0</v>
      </c>
      <c r="D444" s="87">
        <f>'[10]реализация'!D49</f>
        <v>0</v>
      </c>
      <c r="E444" s="107">
        <f>'[10]реализация'!E49</f>
        <v>0</v>
      </c>
      <c r="F444" s="91">
        <f>'[10]реализация'!F49</f>
        <v>0</v>
      </c>
      <c r="G444" s="91">
        <f>'[10]реализация'!G49</f>
        <v>0</v>
      </c>
      <c r="H444" s="87">
        <f t="shared" si="370"/>
        <v>0</v>
      </c>
      <c r="I444" s="92">
        <f>'[10]реализация'!I49</f>
        <v>0</v>
      </c>
      <c r="J444" s="88">
        <f t="shared" si="371"/>
        <v>0</v>
      </c>
      <c r="K444" s="84">
        <f t="shared" si="372"/>
        <v>0</v>
      </c>
      <c r="L444" s="91">
        <f>'[10]реализация'!L49</f>
        <v>0</v>
      </c>
      <c r="M444" s="87">
        <f t="shared" si="373"/>
        <v>0</v>
      </c>
      <c r="N444" s="87">
        <f t="shared" si="374"/>
        <v>0</v>
      </c>
      <c r="O444" s="89">
        <f t="shared" si="375"/>
        <v>0</v>
      </c>
      <c r="P444" s="155">
        <f>'[10]реализация'!P49</f>
        <v>0</v>
      </c>
      <c r="Q444" s="88">
        <f t="shared" si="376"/>
        <v>0</v>
      </c>
      <c r="R444" s="88">
        <f t="shared" si="377"/>
        <v>0</v>
      </c>
      <c r="S444" s="148">
        <f>'[10]реализация'!S49</f>
        <v>0</v>
      </c>
      <c r="T444" s="148">
        <f>'[10]реализация'!T49</f>
        <v>0</v>
      </c>
      <c r="U444" s="94">
        <f t="shared" si="378"/>
        <v>0</v>
      </c>
      <c r="V444" s="148">
        <f>'[10]реализация'!V49</f>
        <v>0</v>
      </c>
      <c r="W444" s="148">
        <f>'[10]реализация'!W49</f>
        <v>0</v>
      </c>
      <c r="X444" s="148">
        <f>'[10]реализация'!X49</f>
        <v>0</v>
      </c>
      <c r="Y444" s="148">
        <f>'[10]реализация'!Y49</f>
        <v>0</v>
      </c>
      <c r="Z444" s="148">
        <f>'[10]реализация'!Z49</f>
        <v>0</v>
      </c>
      <c r="AA444" s="154">
        <f>'[10]реализация'!AA49</f>
        <v>0</v>
      </c>
      <c r="AB444" s="95">
        <f t="shared" si="379"/>
        <v>0</v>
      </c>
      <c r="AC444" s="80">
        <f t="shared" si="354"/>
        <v>0</v>
      </c>
    </row>
    <row r="445" spans="1:29" ht="12.75">
      <c r="A445" s="115" t="s">
        <v>127</v>
      </c>
      <c r="B445" s="91">
        <f>'[10]реализация'!B50</f>
        <v>0</v>
      </c>
      <c r="C445" s="91">
        <f>'[10]реализация'!C50</f>
        <v>0</v>
      </c>
      <c r="D445" s="87">
        <f>'[10]реализация'!D50</f>
        <v>0</v>
      </c>
      <c r="E445" s="107">
        <f>'[10]реализация'!E50</f>
        <v>0</v>
      </c>
      <c r="F445" s="91">
        <f>'[10]реализация'!F50</f>
        <v>0</v>
      </c>
      <c r="G445" s="91">
        <f>'[10]реализация'!G50</f>
        <v>0</v>
      </c>
      <c r="H445" s="87">
        <f t="shared" si="370"/>
        <v>0</v>
      </c>
      <c r="I445" s="92">
        <f>'[10]реализация'!I50</f>
        <v>0</v>
      </c>
      <c r="J445" s="88">
        <f t="shared" si="371"/>
        <v>0</v>
      </c>
      <c r="K445" s="84">
        <f t="shared" si="372"/>
        <v>0</v>
      </c>
      <c r="L445" s="91">
        <f>'[10]реализация'!L50</f>
        <v>0</v>
      </c>
      <c r="M445" s="87">
        <f t="shared" si="373"/>
        <v>0</v>
      </c>
      <c r="N445" s="87">
        <f t="shared" si="374"/>
        <v>0</v>
      </c>
      <c r="O445" s="89">
        <f t="shared" si="375"/>
        <v>0</v>
      </c>
      <c r="P445" s="155">
        <f>'[10]реализация'!P50</f>
        <v>0</v>
      </c>
      <c r="Q445" s="88">
        <f t="shared" si="376"/>
        <v>0</v>
      </c>
      <c r="R445" s="88">
        <f t="shared" si="377"/>
        <v>0</v>
      </c>
      <c r="S445" s="148">
        <f>'[10]реализация'!S50</f>
        <v>0</v>
      </c>
      <c r="T445" s="148">
        <f>'[10]реализация'!T50</f>
        <v>0</v>
      </c>
      <c r="U445" s="94">
        <f t="shared" si="378"/>
        <v>0</v>
      </c>
      <c r="V445" s="148">
        <f>'[10]реализация'!V50</f>
        <v>0</v>
      </c>
      <c r="W445" s="148">
        <f>'[10]реализация'!W50</f>
        <v>0</v>
      </c>
      <c r="X445" s="148">
        <f>'[10]реализация'!X50</f>
        <v>0</v>
      </c>
      <c r="Y445" s="148">
        <f>'[10]реализация'!Y50</f>
        <v>0</v>
      </c>
      <c r="Z445" s="148">
        <f>'[10]реализация'!Z50</f>
        <v>0</v>
      </c>
      <c r="AA445" s="154">
        <f>'[10]реализация'!AA50</f>
        <v>0</v>
      </c>
      <c r="AB445" s="95">
        <f t="shared" si="379"/>
        <v>0</v>
      </c>
      <c r="AC445" s="80">
        <f t="shared" si="354"/>
        <v>0</v>
      </c>
    </row>
    <row r="446" spans="1:29" ht="12.75">
      <c r="A446" s="113" t="s">
        <v>128</v>
      </c>
      <c r="B446" s="91">
        <f>'[10]реализация'!B51</f>
        <v>0</v>
      </c>
      <c r="C446" s="91">
        <f>'[10]реализация'!C51</f>
        <v>0</v>
      </c>
      <c r="D446" s="87">
        <f>'[10]реализация'!D51</f>
        <v>0</v>
      </c>
      <c r="E446" s="107">
        <f>'[10]реализация'!E51</f>
        <v>0</v>
      </c>
      <c r="F446" s="91">
        <f>'[10]реализация'!F51</f>
        <v>0</v>
      </c>
      <c r="G446" s="91">
        <f>'[10]реализация'!G51</f>
        <v>0</v>
      </c>
      <c r="H446" s="87">
        <f t="shared" si="370"/>
        <v>0</v>
      </c>
      <c r="I446" s="92">
        <f>'[10]реализация'!I51</f>
        <v>0</v>
      </c>
      <c r="J446" s="88">
        <f t="shared" si="371"/>
        <v>0</v>
      </c>
      <c r="K446" s="84">
        <f t="shared" si="372"/>
        <v>0</v>
      </c>
      <c r="L446" s="91">
        <f>'[10]реализация'!L51</f>
        <v>0</v>
      </c>
      <c r="M446" s="87">
        <f t="shared" si="373"/>
        <v>0</v>
      </c>
      <c r="N446" s="87">
        <f t="shared" si="374"/>
        <v>0</v>
      </c>
      <c r="O446" s="89">
        <f t="shared" si="375"/>
        <v>0</v>
      </c>
      <c r="P446" s="155">
        <f>'[10]реализация'!P51</f>
        <v>0</v>
      </c>
      <c r="Q446" s="88">
        <f t="shared" si="376"/>
        <v>0</v>
      </c>
      <c r="R446" s="88">
        <f t="shared" si="377"/>
        <v>0</v>
      </c>
      <c r="S446" s="148">
        <f>'[10]реализация'!S51</f>
        <v>0</v>
      </c>
      <c r="T446" s="148">
        <f>'[10]реализация'!T51</f>
        <v>0</v>
      </c>
      <c r="U446" s="94">
        <f t="shared" si="378"/>
        <v>0</v>
      </c>
      <c r="V446" s="148">
        <f>'[10]реализация'!V51</f>
        <v>0</v>
      </c>
      <c r="W446" s="148">
        <f>'[10]реализация'!W51</f>
        <v>0</v>
      </c>
      <c r="X446" s="148">
        <f>'[10]реализация'!X51</f>
        <v>0</v>
      </c>
      <c r="Y446" s="148">
        <f>'[10]реализация'!Y51</f>
        <v>0</v>
      </c>
      <c r="Z446" s="148">
        <f>'[10]реализация'!Z51</f>
        <v>0</v>
      </c>
      <c r="AA446" s="154">
        <f>'[10]реализация'!AA51</f>
        <v>0</v>
      </c>
      <c r="AB446" s="95">
        <f t="shared" si="379"/>
        <v>0</v>
      </c>
      <c r="AC446" s="80">
        <f t="shared" si="354"/>
        <v>0</v>
      </c>
    </row>
    <row r="447" spans="1:29" ht="12.75">
      <c r="A447" s="113" t="s">
        <v>129</v>
      </c>
      <c r="B447" s="91">
        <f>'[10]реализация'!B52</f>
        <v>0</v>
      </c>
      <c r="C447" s="91">
        <f>'[10]реализация'!C52</f>
        <v>0</v>
      </c>
      <c r="D447" s="87">
        <f>'[10]реализация'!D52</f>
        <v>0</v>
      </c>
      <c r="E447" s="107">
        <f>'[10]реализация'!E52</f>
        <v>0</v>
      </c>
      <c r="F447" s="91">
        <f>'[10]реализация'!F52</f>
        <v>0</v>
      </c>
      <c r="G447" s="91">
        <f>'[10]реализация'!G52</f>
        <v>0</v>
      </c>
      <c r="H447" s="87">
        <f t="shared" si="370"/>
        <v>0</v>
      </c>
      <c r="I447" s="92">
        <f>'[10]реализация'!I52</f>
        <v>0</v>
      </c>
      <c r="J447" s="88">
        <f t="shared" si="371"/>
        <v>0</v>
      </c>
      <c r="K447" s="84">
        <f t="shared" si="372"/>
        <v>0</v>
      </c>
      <c r="L447" s="91">
        <f>'[10]реализация'!L52</f>
        <v>0</v>
      </c>
      <c r="M447" s="87">
        <f t="shared" si="373"/>
        <v>0</v>
      </c>
      <c r="N447" s="87">
        <f t="shared" si="374"/>
        <v>0</v>
      </c>
      <c r="O447" s="89">
        <f t="shared" si="375"/>
        <v>0</v>
      </c>
      <c r="P447" s="155">
        <f>'[10]реализация'!P52</f>
        <v>0</v>
      </c>
      <c r="Q447" s="88">
        <f t="shared" si="376"/>
        <v>0</v>
      </c>
      <c r="R447" s="88">
        <f t="shared" si="377"/>
        <v>0</v>
      </c>
      <c r="S447" s="148">
        <f>'[10]реализация'!S52</f>
        <v>0</v>
      </c>
      <c r="T447" s="148">
        <f>'[10]реализация'!T52</f>
        <v>0</v>
      </c>
      <c r="U447" s="94">
        <f t="shared" si="378"/>
        <v>0</v>
      </c>
      <c r="V447" s="148">
        <f>'[10]реализация'!V52</f>
        <v>0</v>
      </c>
      <c r="W447" s="148">
        <f>'[10]реализация'!W52</f>
        <v>0</v>
      </c>
      <c r="X447" s="148">
        <f>'[10]реализация'!X52</f>
        <v>0</v>
      </c>
      <c r="Y447" s="148">
        <f>'[10]реализация'!Y52</f>
        <v>0</v>
      </c>
      <c r="Z447" s="148">
        <f>'[10]реализация'!Z52</f>
        <v>0</v>
      </c>
      <c r="AA447" s="154">
        <f>'[10]реализация'!AA52</f>
        <v>0</v>
      </c>
      <c r="AB447" s="95">
        <f t="shared" si="379"/>
        <v>0</v>
      </c>
      <c r="AC447" s="80">
        <f t="shared" si="354"/>
        <v>0</v>
      </c>
    </row>
    <row r="448" spans="1:29" ht="25.5">
      <c r="A448" s="115" t="s">
        <v>130</v>
      </c>
      <c r="B448" s="91">
        <f>'[10]реализация'!B53</f>
        <v>0</v>
      </c>
      <c r="C448" s="91">
        <f>'[10]реализация'!C53</f>
        <v>0</v>
      </c>
      <c r="D448" s="87">
        <f>'[10]реализация'!D53</f>
        <v>0</v>
      </c>
      <c r="E448" s="107">
        <f>'[10]реализация'!E53</f>
        <v>0</v>
      </c>
      <c r="F448" s="91">
        <f>'[10]реализация'!F53</f>
        <v>0</v>
      </c>
      <c r="G448" s="91">
        <f>'[10]реализация'!G53</f>
        <v>0</v>
      </c>
      <c r="H448" s="87">
        <f t="shared" si="370"/>
        <v>0</v>
      </c>
      <c r="I448" s="92">
        <f>'[10]реализация'!I53</f>
        <v>0</v>
      </c>
      <c r="J448" s="88">
        <f t="shared" si="371"/>
        <v>0</v>
      </c>
      <c r="K448" s="84">
        <f t="shared" si="372"/>
        <v>0</v>
      </c>
      <c r="L448" s="91">
        <f>'[10]реализация'!L53</f>
        <v>0</v>
      </c>
      <c r="M448" s="87">
        <f t="shared" si="373"/>
        <v>0</v>
      </c>
      <c r="N448" s="87">
        <f t="shared" si="374"/>
        <v>0</v>
      </c>
      <c r="O448" s="89">
        <f t="shared" si="375"/>
        <v>0</v>
      </c>
      <c r="P448" s="155">
        <f>'[10]реализация'!P53</f>
        <v>0</v>
      </c>
      <c r="Q448" s="88">
        <f t="shared" si="376"/>
        <v>0</v>
      </c>
      <c r="R448" s="88">
        <f t="shared" si="377"/>
        <v>0</v>
      </c>
      <c r="S448" s="148">
        <f>'[10]реализация'!S53</f>
        <v>0</v>
      </c>
      <c r="T448" s="148">
        <f>'[10]реализация'!T53</f>
        <v>0</v>
      </c>
      <c r="U448" s="94">
        <f t="shared" si="378"/>
        <v>0</v>
      </c>
      <c r="V448" s="148">
        <f>'[10]реализация'!V53</f>
        <v>0</v>
      </c>
      <c r="W448" s="148">
        <f>'[10]реализация'!W53</f>
        <v>0</v>
      </c>
      <c r="X448" s="148">
        <f>'[10]реализация'!X53</f>
        <v>0</v>
      </c>
      <c r="Y448" s="148">
        <f>'[10]реализация'!Y53</f>
        <v>0</v>
      </c>
      <c r="Z448" s="148">
        <f>'[10]реализация'!Z53</f>
        <v>0</v>
      </c>
      <c r="AA448" s="154">
        <f>'[10]реализация'!AA53</f>
        <v>0</v>
      </c>
      <c r="AB448" s="95">
        <f t="shared" si="379"/>
        <v>0</v>
      </c>
      <c r="AC448" s="80">
        <f t="shared" si="354"/>
        <v>0</v>
      </c>
    </row>
    <row r="449" spans="1:29" ht="12.75">
      <c r="A449" s="116"/>
      <c r="B449" s="91">
        <f>'[10]реализация'!B54</f>
        <v>0</v>
      </c>
      <c r="C449" s="91">
        <f>'[10]реализация'!C54</f>
        <v>0</v>
      </c>
      <c r="D449" s="87">
        <f>'[10]реализация'!D54</f>
        <v>0</v>
      </c>
      <c r="E449" s="107">
        <f>'[10]реализация'!E54</f>
        <v>0</v>
      </c>
      <c r="F449" s="91">
        <f>'[10]реализация'!F54</f>
        <v>0</v>
      </c>
      <c r="G449" s="91">
        <f>'[10]реализация'!G54</f>
        <v>0</v>
      </c>
      <c r="H449" s="87">
        <f>IF(E449=0,0,F449/E449*100)</f>
        <v>0</v>
      </c>
      <c r="I449" s="92">
        <f>'[10]реализация'!I54</f>
        <v>0</v>
      </c>
      <c r="J449" s="88">
        <f t="shared" si="371"/>
        <v>0</v>
      </c>
      <c r="K449" s="84">
        <f t="shared" si="372"/>
        <v>0</v>
      </c>
      <c r="L449" s="91">
        <f>'[10]реализация'!L54</f>
        <v>0</v>
      </c>
      <c r="M449" s="87">
        <f t="shared" si="373"/>
        <v>0</v>
      </c>
      <c r="N449" s="87">
        <f t="shared" si="374"/>
        <v>0</v>
      </c>
      <c r="O449" s="89">
        <f t="shared" si="375"/>
        <v>0</v>
      </c>
      <c r="P449" s="155">
        <f>'[10]реализация'!P54</f>
        <v>0</v>
      </c>
      <c r="Q449" s="88">
        <f t="shared" si="376"/>
        <v>0</v>
      </c>
      <c r="R449" s="88">
        <f t="shared" si="377"/>
        <v>0</v>
      </c>
      <c r="S449" s="148">
        <f>'[10]реализация'!S54</f>
        <v>0</v>
      </c>
      <c r="T449" s="148">
        <f>'[10]реализация'!T54</f>
        <v>0</v>
      </c>
      <c r="U449" s="94">
        <f t="shared" si="378"/>
        <v>0</v>
      </c>
      <c r="V449" s="148">
        <f>'[10]реализация'!V54</f>
        <v>0</v>
      </c>
      <c r="W449" s="148">
        <f>'[10]реализация'!W54</f>
        <v>0</v>
      </c>
      <c r="X449" s="148">
        <f>'[10]реализация'!X54</f>
        <v>0</v>
      </c>
      <c r="Y449" s="148">
        <f>'[10]реализация'!Y54</f>
        <v>0</v>
      </c>
      <c r="Z449" s="148">
        <f>'[10]реализация'!Z54</f>
        <v>0</v>
      </c>
      <c r="AA449" s="154">
        <f>'[10]реализация'!AA54</f>
        <v>0</v>
      </c>
      <c r="AB449" s="95">
        <f t="shared" si="379"/>
        <v>0</v>
      </c>
      <c r="AC449" s="80">
        <f t="shared" si="354"/>
        <v>0</v>
      </c>
    </row>
    <row r="450" spans="1:29" ht="12.75">
      <c r="A450" s="116"/>
      <c r="B450" s="91">
        <f>'[10]реализация'!B55</f>
        <v>0</v>
      </c>
      <c r="C450" s="91">
        <f>'[10]реализация'!C55</f>
        <v>0</v>
      </c>
      <c r="D450" s="87">
        <f>'[10]реализация'!D55</f>
        <v>0</v>
      </c>
      <c r="E450" s="107">
        <f>'[10]реализация'!E55</f>
        <v>0</v>
      </c>
      <c r="F450" s="91">
        <f>'[10]реализация'!F55</f>
        <v>0</v>
      </c>
      <c r="G450" s="91">
        <f>'[10]реализация'!G55</f>
        <v>0</v>
      </c>
      <c r="H450" s="87">
        <f>IF(E450=0,0,F450/E450*100)</f>
        <v>0</v>
      </c>
      <c r="I450" s="92">
        <f>'[10]реализация'!I55</f>
        <v>0</v>
      </c>
      <c r="J450" s="88">
        <f t="shared" si="371"/>
        <v>0</v>
      </c>
      <c r="K450" s="84">
        <f t="shared" si="372"/>
        <v>0</v>
      </c>
      <c r="L450" s="91">
        <f>'[10]реализация'!L55</f>
        <v>0</v>
      </c>
      <c r="M450" s="87">
        <f t="shared" si="373"/>
        <v>0</v>
      </c>
      <c r="N450" s="87">
        <f t="shared" si="374"/>
        <v>0</v>
      </c>
      <c r="O450" s="89">
        <f t="shared" si="375"/>
        <v>0</v>
      </c>
      <c r="P450" s="155">
        <f>'[10]реализация'!P55</f>
        <v>0</v>
      </c>
      <c r="Q450" s="88">
        <f t="shared" si="376"/>
        <v>0</v>
      </c>
      <c r="R450" s="88">
        <f t="shared" si="377"/>
        <v>0</v>
      </c>
      <c r="S450" s="148">
        <f>'[10]реализация'!S55</f>
        <v>0</v>
      </c>
      <c r="T450" s="148">
        <f>'[10]реализация'!T55</f>
        <v>0</v>
      </c>
      <c r="U450" s="94">
        <f t="shared" si="378"/>
        <v>0</v>
      </c>
      <c r="V450" s="148">
        <f>'[10]реализация'!V55</f>
        <v>0</v>
      </c>
      <c r="W450" s="148">
        <f>'[10]реализация'!W55</f>
        <v>0</v>
      </c>
      <c r="X450" s="148">
        <f>'[10]реализация'!X55</f>
        <v>0</v>
      </c>
      <c r="Y450" s="148">
        <f>'[10]реализация'!Y55</f>
        <v>0</v>
      </c>
      <c r="Z450" s="148">
        <f>'[10]реализация'!Z55</f>
        <v>0</v>
      </c>
      <c r="AA450" s="154">
        <f>'[10]реализация'!AA55</f>
        <v>0</v>
      </c>
      <c r="AB450" s="95">
        <f t="shared" si="379"/>
        <v>0</v>
      </c>
      <c r="AC450" s="80">
        <f t="shared" si="354"/>
        <v>0</v>
      </c>
    </row>
    <row r="451" spans="1:29" ht="12.75">
      <c r="A451" s="116"/>
      <c r="B451" s="91">
        <f>'[10]реализация'!B56</f>
        <v>0</v>
      </c>
      <c r="C451" s="91">
        <f>'[10]реализация'!C56</f>
        <v>0</v>
      </c>
      <c r="D451" s="87">
        <f>'[10]реализация'!D56</f>
        <v>0</v>
      </c>
      <c r="E451" s="107">
        <f>'[10]реализация'!E56</f>
        <v>0</v>
      </c>
      <c r="F451" s="91">
        <f>'[10]реализация'!F56</f>
        <v>0</v>
      </c>
      <c r="G451" s="91">
        <f>'[10]реализация'!G56</f>
        <v>0</v>
      </c>
      <c r="H451" s="87">
        <f>IF(E451=0,0,F451/E451*100)</f>
        <v>0</v>
      </c>
      <c r="I451" s="92">
        <f>'[10]реализация'!I56</f>
        <v>0</v>
      </c>
      <c r="J451" s="88">
        <f t="shared" si="371"/>
        <v>0</v>
      </c>
      <c r="K451" s="84">
        <f t="shared" si="372"/>
        <v>0</v>
      </c>
      <c r="L451" s="91">
        <f>'[10]реализация'!L56</f>
        <v>0</v>
      </c>
      <c r="M451" s="87">
        <f t="shared" si="373"/>
        <v>0</v>
      </c>
      <c r="N451" s="87">
        <f t="shared" si="374"/>
        <v>0</v>
      </c>
      <c r="O451" s="89">
        <f t="shared" si="375"/>
        <v>0</v>
      </c>
      <c r="P451" s="155">
        <f>'[10]реализация'!P56</f>
        <v>0</v>
      </c>
      <c r="Q451" s="88">
        <f t="shared" si="376"/>
        <v>0</v>
      </c>
      <c r="R451" s="88">
        <f t="shared" si="377"/>
        <v>0</v>
      </c>
      <c r="S451" s="148">
        <f>'[10]реализация'!S56</f>
        <v>0</v>
      </c>
      <c r="T451" s="148">
        <f>'[10]реализация'!T56</f>
        <v>0</v>
      </c>
      <c r="U451" s="94">
        <f t="shared" si="378"/>
        <v>0</v>
      </c>
      <c r="V451" s="148">
        <f>'[10]реализация'!V56</f>
        <v>0</v>
      </c>
      <c r="W451" s="148">
        <f>'[10]реализация'!W56</f>
        <v>0</v>
      </c>
      <c r="X451" s="148">
        <f>'[10]реализация'!X56</f>
        <v>0</v>
      </c>
      <c r="Y451" s="148">
        <f>'[10]реализация'!Y56</f>
        <v>0</v>
      </c>
      <c r="Z451" s="148">
        <f>'[10]реализация'!Z56</f>
        <v>0</v>
      </c>
      <c r="AA451" s="154">
        <f>'[10]реализация'!AA56</f>
        <v>0</v>
      </c>
      <c r="AB451" s="95">
        <f t="shared" si="379"/>
        <v>0</v>
      </c>
      <c r="AC451" s="80">
        <f t="shared" si="354"/>
        <v>0</v>
      </c>
    </row>
    <row r="452" spans="1:29" ht="25.5">
      <c r="A452" s="118" t="s">
        <v>131</v>
      </c>
      <c r="B452" s="91">
        <f>'[10]реализация'!B57</f>
        <v>0</v>
      </c>
      <c r="C452" s="91">
        <f>'[10]реализация'!C57</f>
        <v>0</v>
      </c>
      <c r="D452" s="87">
        <f>'[10]реализация'!D57</f>
        <v>0</v>
      </c>
      <c r="E452" s="87">
        <f>'[10]реализация'!E57</f>
        <v>0</v>
      </c>
      <c r="F452" s="91">
        <f>'[10]реализация'!F57</f>
        <v>0</v>
      </c>
      <c r="G452" s="91">
        <f>'[10]реализация'!G57</f>
        <v>0</v>
      </c>
      <c r="H452" s="87">
        <f>IF(E452=0,0,F452/E452*100)</f>
        <v>0</v>
      </c>
      <c r="I452" s="92">
        <f>'[10]реализация'!I57</f>
        <v>0</v>
      </c>
      <c r="J452" s="88">
        <f t="shared" si="371"/>
        <v>0</v>
      </c>
      <c r="K452" s="84">
        <f t="shared" si="372"/>
        <v>0</v>
      </c>
      <c r="L452" s="91">
        <f>'[10]реализация'!L57</f>
        <v>0</v>
      </c>
      <c r="M452" s="87">
        <f t="shared" si="373"/>
        <v>0</v>
      </c>
      <c r="N452" s="87">
        <f t="shared" si="374"/>
        <v>0</v>
      </c>
      <c r="O452" s="89">
        <f t="shared" si="375"/>
        <v>0</v>
      </c>
      <c r="P452" s="155">
        <f>'[10]реализация'!P57</f>
        <v>0</v>
      </c>
      <c r="Q452" s="88">
        <f t="shared" si="376"/>
        <v>0</v>
      </c>
      <c r="R452" s="88">
        <f t="shared" si="377"/>
        <v>0</v>
      </c>
      <c r="S452" s="148">
        <f>'[10]реализация'!S57</f>
        <v>0</v>
      </c>
      <c r="T452" s="148">
        <f>'[10]реализация'!T57</f>
        <v>0</v>
      </c>
      <c r="U452" s="94">
        <f t="shared" si="378"/>
        <v>0</v>
      </c>
      <c r="V452" s="148">
        <f>'[10]реализация'!V57</f>
        <v>0</v>
      </c>
      <c r="W452" s="148">
        <f>'[10]реализация'!W57</f>
        <v>0</v>
      </c>
      <c r="X452" s="148">
        <f>'[10]реализация'!X57</f>
        <v>0</v>
      </c>
      <c r="Y452" s="148">
        <f>'[10]реализация'!Y57</f>
        <v>0</v>
      </c>
      <c r="Z452" s="148">
        <f>'[10]реализация'!Z57</f>
        <v>0</v>
      </c>
      <c r="AA452" s="154">
        <f>'[10]реализация'!AA57</f>
        <v>0</v>
      </c>
      <c r="AB452" s="95">
        <f t="shared" si="379"/>
        <v>0</v>
      </c>
      <c r="AC452" s="80">
        <f t="shared" si="354"/>
        <v>0</v>
      </c>
    </row>
    <row r="453" spans="1:29" ht="13.5" thickBot="1">
      <c r="A453" s="119" t="s">
        <v>132</v>
      </c>
      <c r="B453" s="120">
        <f>'[10]реализация'!B58</f>
        <v>0</v>
      </c>
      <c r="C453" s="120">
        <f>'[10]реализация'!C58</f>
        <v>0</v>
      </c>
      <c r="D453" s="121">
        <f>'[10]реализация'!D58</f>
        <v>0</v>
      </c>
      <c r="E453" s="121">
        <f>'[10]реализация'!E58</f>
        <v>0</v>
      </c>
      <c r="F453" s="120">
        <f>'[10]реализация'!F58</f>
        <v>0</v>
      </c>
      <c r="G453" s="120">
        <f>'[10]реализация'!G58</f>
        <v>0</v>
      </c>
      <c r="H453" s="121">
        <f>IF(E453=0,0,F453/E453*100)</f>
        <v>0</v>
      </c>
      <c r="I453" s="122">
        <f>'[10]реализация'!I58</f>
        <v>0</v>
      </c>
      <c r="J453" s="123">
        <f t="shared" si="371"/>
        <v>0</v>
      </c>
      <c r="K453" s="124">
        <f t="shared" si="372"/>
        <v>0</v>
      </c>
      <c r="L453" s="120">
        <f>'[10]реализация'!L58</f>
        <v>0</v>
      </c>
      <c r="M453" s="121">
        <f t="shared" si="373"/>
        <v>0</v>
      </c>
      <c r="N453" s="121">
        <f t="shared" si="374"/>
        <v>0</v>
      </c>
      <c r="O453" s="125">
        <f t="shared" si="375"/>
        <v>0</v>
      </c>
      <c r="P453" s="157">
        <f>'[10]реализация'!P58</f>
        <v>0</v>
      </c>
      <c r="Q453" s="123">
        <f t="shared" si="376"/>
        <v>0</v>
      </c>
      <c r="R453" s="123">
        <f t="shared" si="377"/>
        <v>0</v>
      </c>
      <c r="S453" s="158">
        <f>'[10]реализация'!S58</f>
        <v>0</v>
      </c>
      <c r="T453" s="158">
        <f>'[10]реализация'!T58</f>
        <v>0</v>
      </c>
      <c r="U453" s="126">
        <f t="shared" si="378"/>
        <v>0</v>
      </c>
      <c r="V453" s="158">
        <f>'[10]реализация'!V58</f>
        <v>0</v>
      </c>
      <c r="W453" s="158">
        <f>'[10]реализация'!W58</f>
        <v>0</v>
      </c>
      <c r="X453" s="158">
        <f>'[10]реализация'!X58</f>
        <v>0</v>
      </c>
      <c r="Y453" s="158">
        <f>'[10]реализация'!Y58</f>
        <v>0</v>
      </c>
      <c r="Z453" s="158">
        <f>'[10]реализация'!Z58</f>
        <v>0</v>
      </c>
      <c r="AA453" s="159">
        <f>'[10]реализация'!AA58</f>
        <v>0</v>
      </c>
      <c r="AB453" s="127">
        <f t="shared" si="379"/>
        <v>0</v>
      </c>
      <c r="AC453" s="128">
        <f t="shared" si="354"/>
        <v>0</v>
      </c>
    </row>
    <row r="454" spans="1:29" ht="11.25">
      <c r="A454" s="129"/>
      <c r="B454" s="130"/>
      <c r="C454" s="130"/>
      <c r="D454" s="130"/>
      <c r="E454" s="130"/>
      <c r="F454" s="130"/>
      <c r="G454" s="130"/>
      <c r="H454" s="130"/>
      <c r="I454" s="131"/>
      <c r="J454" s="131"/>
      <c r="K454" s="129"/>
      <c r="L454" s="130"/>
      <c r="M454" s="130"/>
      <c r="N454" s="130"/>
      <c r="O454" s="130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</row>
    <row r="455" spans="1:29" ht="12" thickBot="1">
      <c r="A455" s="133"/>
      <c r="B455" s="134"/>
      <c r="C455" s="134"/>
      <c r="D455" s="134"/>
      <c r="E455" s="134"/>
      <c r="F455" s="134"/>
      <c r="G455" s="134"/>
      <c r="H455" s="134"/>
      <c r="I455" s="132"/>
      <c r="J455" s="132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</row>
    <row r="456" spans="1:29" ht="11.25">
      <c r="A456" s="135" t="s">
        <v>133</v>
      </c>
      <c r="B456" s="136"/>
      <c r="C456" s="136"/>
      <c r="D456" s="136"/>
      <c r="E456" s="136"/>
      <c r="F456" s="136"/>
      <c r="G456" s="136"/>
      <c r="H456" s="137"/>
      <c r="I456" s="138"/>
      <c r="J456" s="138"/>
      <c r="K456" s="139"/>
      <c r="L456" s="136"/>
      <c r="M456" s="137"/>
      <c r="N456" s="137"/>
      <c r="O456" s="140"/>
      <c r="P456" s="141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42"/>
      <c r="AC456" s="143"/>
    </row>
    <row r="457" spans="1:29" ht="11.25">
      <c r="A457" s="81" t="s">
        <v>134</v>
      </c>
      <c r="B457" s="91">
        <f>'[10]реализация'!B62</f>
        <v>0</v>
      </c>
      <c r="C457" s="91">
        <f>'[10]реализация'!C62</f>
        <v>0</v>
      </c>
      <c r="D457" s="87">
        <f>'[10]реализация'!D62</f>
        <v>0</v>
      </c>
      <c r="E457" s="87">
        <f>'[10]реализация'!E62</f>
        <v>0</v>
      </c>
      <c r="F457" s="91">
        <f>'[10]реализация'!F62</f>
        <v>0</v>
      </c>
      <c r="G457" s="91">
        <f>'[10]реализация'!G62</f>
        <v>0</v>
      </c>
      <c r="H457" s="87">
        <f>IF(E457=0,0,F457/E457*100)</f>
        <v>0</v>
      </c>
      <c r="I457" s="92">
        <f>'[10]реализация'!I62</f>
        <v>0</v>
      </c>
      <c r="J457" s="88">
        <f>F457-G457+I457</f>
        <v>0</v>
      </c>
      <c r="K457" s="84">
        <f>IF(E457=0,0,J457/E457*100)</f>
        <v>0</v>
      </c>
      <c r="L457" s="91">
        <f>'[10]реализация'!L62</f>
        <v>0</v>
      </c>
      <c r="M457" s="87">
        <f>B457+E457-F457-L457</f>
        <v>0</v>
      </c>
      <c r="N457" s="87">
        <f>M457-B457</f>
        <v>0</v>
      </c>
      <c r="O457" s="89">
        <f>C457-G457+I457</f>
        <v>0</v>
      </c>
      <c r="P457" s="155">
        <f>'[10]реализация'!P62</f>
        <v>0</v>
      </c>
      <c r="Q457" s="88">
        <f>R457+U457+X457</f>
        <v>0</v>
      </c>
      <c r="R457" s="88">
        <f>SUM(S457:T457)</f>
        <v>0</v>
      </c>
      <c r="S457" s="148">
        <f>'[10]реализация'!S62</f>
        <v>0</v>
      </c>
      <c r="T457" s="148">
        <f>'[10]реализация'!T62</f>
        <v>0</v>
      </c>
      <c r="U457" s="94">
        <f>SUM(V457:W457)</f>
        <v>0</v>
      </c>
      <c r="V457" s="148">
        <f>'[10]реализация'!V62</f>
        <v>0</v>
      </c>
      <c r="W457" s="148">
        <f>'[10]реализация'!W62</f>
        <v>0</v>
      </c>
      <c r="X457" s="148">
        <f>'[10]реализация'!X62</f>
        <v>0</v>
      </c>
      <c r="Y457" s="148">
        <f>'[10]реализация'!Y62</f>
        <v>0</v>
      </c>
      <c r="Z457" s="148">
        <f>'[10]реализация'!Z62</f>
        <v>0</v>
      </c>
      <c r="AA457" s="154">
        <f>'[10]реализация'!AA62</f>
        <v>0</v>
      </c>
      <c r="AB457" s="95">
        <f>P457+Q457+Y457+Z457-AA457</f>
        <v>0</v>
      </c>
      <c r="AC457" s="80">
        <f>AB457-M457</f>
        <v>0</v>
      </c>
    </row>
    <row r="458" spans="1:29" ht="11.25">
      <c r="A458" s="81" t="s">
        <v>135</v>
      </c>
      <c r="B458" s="91">
        <f>'[10]реализация'!B63</f>
        <v>0</v>
      </c>
      <c r="C458" s="91">
        <f>'[10]реализация'!C63</f>
        <v>0</v>
      </c>
      <c r="D458" s="87">
        <f>'[10]реализация'!D63</f>
        <v>0</v>
      </c>
      <c r="E458" s="87">
        <f>'[10]реализация'!E63</f>
        <v>0</v>
      </c>
      <c r="F458" s="91">
        <f>'[10]реализация'!F63</f>
        <v>0</v>
      </c>
      <c r="G458" s="91">
        <f>'[10]реализация'!G63</f>
        <v>0</v>
      </c>
      <c r="H458" s="87">
        <f>IF(E458=0,0,F458/E458*100)</f>
        <v>0</v>
      </c>
      <c r="I458" s="92">
        <f>'[10]реализация'!I63</f>
        <v>0</v>
      </c>
      <c r="J458" s="88">
        <f>F458-G458+I458</f>
        <v>0</v>
      </c>
      <c r="K458" s="84">
        <f>IF(E458=0,0,J458/E458*100)</f>
        <v>0</v>
      </c>
      <c r="L458" s="91">
        <f>'[10]реализация'!L63</f>
        <v>0</v>
      </c>
      <c r="M458" s="87">
        <f>B458+E458-F458-L458</f>
        <v>0</v>
      </c>
      <c r="N458" s="87">
        <f>M458-B458</f>
        <v>0</v>
      </c>
      <c r="O458" s="89">
        <f>C458-G458+I458</f>
        <v>0</v>
      </c>
      <c r="P458" s="155">
        <f>'[10]реализация'!P63</f>
        <v>0</v>
      </c>
      <c r="Q458" s="88">
        <f>R458+U458+X458</f>
        <v>0</v>
      </c>
      <c r="R458" s="88">
        <f>SUM(S458:T458)</f>
        <v>0</v>
      </c>
      <c r="S458" s="148">
        <f>'[10]реализация'!S63</f>
        <v>0</v>
      </c>
      <c r="T458" s="148">
        <f>'[10]реализация'!T63</f>
        <v>0</v>
      </c>
      <c r="U458" s="94">
        <f>SUM(V458:W458)</f>
        <v>0</v>
      </c>
      <c r="V458" s="148">
        <f>'[10]реализация'!V63</f>
        <v>0</v>
      </c>
      <c r="W458" s="148">
        <f>'[10]реализация'!W63</f>
        <v>0</v>
      </c>
      <c r="X458" s="148">
        <f>'[10]реализация'!X63</f>
        <v>0</v>
      </c>
      <c r="Y458" s="148">
        <f>'[10]реализация'!Y63</f>
        <v>0</v>
      </c>
      <c r="Z458" s="148">
        <f>'[10]реализация'!Z63</f>
        <v>0</v>
      </c>
      <c r="AA458" s="154">
        <f>'[10]реализация'!AA63</f>
        <v>0</v>
      </c>
      <c r="AB458" s="95">
        <f>P458+Q458+Y458+Z458-AA458</f>
        <v>0</v>
      </c>
      <c r="AC458" s="80">
        <f>AB458-M458</f>
        <v>0</v>
      </c>
    </row>
    <row r="459" spans="1:29" ht="11.25">
      <c r="A459" s="81" t="s">
        <v>120</v>
      </c>
      <c r="B459" s="87">
        <f aca="true" t="shared" si="380" ref="B459:G459">SUM(B461:B471)</f>
        <v>0</v>
      </c>
      <c r="C459" s="87">
        <f t="shared" si="380"/>
        <v>0</v>
      </c>
      <c r="D459" s="87">
        <f t="shared" si="380"/>
        <v>0</v>
      </c>
      <c r="E459" s="87">
        <f t="shared" si="380"/>
        <v>0</v>
      </c>
      <c r="F459" s="87">
        <f t="shared" si="380"/>
        <v>0</v>
      </c>
      <c r="G459" s="87">
        <f t="shared" si="380"/>
        <v>0</v>
      </c>
      <c r="H459" s="87">
        <f>IF(E459=0,0,F459/E459*100)</f>
        <v>0</v>
      </c>
      <c r="I459" s="88">
        <f>SUM(I461:I471)</f>
        <v>0</v>
      </c>
      <c r="J459" s="88">
        <f>SUM(J461:J471)</f>
        <v>0</v>
      </c>
      <c r="K459" s="84">
        <f>IF(E459=0,0,J459/E459*100)</f>
        <v>0</v>
      </c>
      <c r="L459" s="87">
        <f>SUM(L461:L471)</f>
        <v>0</v>
      </c>
      <c r="M459" s="87">
        <f>SUM(M461:M471)</f>
        <v>0</v>
      </c>
      <c r="N459" s="87">
        <f>SUM(N461:N471)</f>
        <v>0</v>
      </c>
      <c r="O459" s="89">
        <f>SUM(O461:O471)</f>
        <v>0</v>
      </c>
      <c r="P459" s="90">
        <f aca="true" t="shared" si="381" ref="P459:AB459">SUM(P461:P471)</f>
        <v>0</v>
      </c>
      <c r="Q459" s="87">
        <f t="shared" si="381"/>
        <v>0</v>
      </c>
      <c r="R459" s="87">
        <f t="shared" si="381"/>
        <v>0</v>
      </c>
      <c r="S459" s="87">
        <f t="shared" si="381"/>
        <v>0</v>
      </c>
      <c r="T459" s="87">
        <f t="shared" si="381"/>
        <v>0</v>
      </c>
      <c r="U459" s="87">
        <f t="shared" si="381"/>
        <v>0</v>
      </c>
      <c r="V459" s="87">
        <f t="shared" si="381"/>
        <v>0</v>
      </c>
      <c r="W459" s="87">
        <f t="shared" si="381"/>
        <v>0</v>
      </c>
      <c r="X459" s="87">
        <f t="shared" si="381"/>
        <v>0</v>
      </c>
      <c r="Y459" s="87">
        <f t="shared" si="381"/>
        <v>0</v>
      </c>
      <c r="Z459" s="87">
        <f t="shared" si="381"/>
        <v>0</v>
      </c>
      <c r="AA459" s="87">
        <f t="shared" si="381"/>
        <v>0</v>
      </c>
      <c r="AB459" s="89">
        <f t="shared" si="381"/>
        <v>0</v>
      </c>
      <c r="AC459" s="80">
        <f aca="true" t="shared" si="382" ref="AC459:AC477">AB459-M459</f>
        <v>0</v>
      </c>
    </row>
    <row r="460" spans="1:29" ht="11.25">
      <c r="A460" s="144" t="s">
        <v>136</v>
      </c>
      <c r="B460" s="145"/>
      <c r="C460" s="145"/>
      <c r="D460" s="145"/>
      <c r="E460" s="145"/>
      <c r="F460" s="87"/>
      <c r="G460" s="87"/>
      <c r="H460" s="87"/>
      <c r="I460" s="88"/>
      <c r="J460" s="146"/>
      <c r="K460" s="84"/>
      <c r="L460" s="87"/>
      <c r="M460" s="87"/>
      <c r="N460" s="87"/>
      <c r="O460" s="89"/>
      <c r="P460" s="90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9"/>
      <c r="AC460" s="80">
        <f t="shared" si="382"/>
        <v>0</v>
      </c>
    </row>
    <row r="461" spans="1:29" ht="11.25">
      <c r="A461" s="144" t="s">
        <v>137</v>
      </c>
      <c r="B461" s="91">
        <f>'[10]реализация'!B66</f>
        <v>0</v>
      </c>
      <c r="C461" s="91">
        <f>'[10]реализация'!C66</f>
        <v>0</v>
      </c>
      <c r="D461" s="87">
        <f>'[10]реализация'!D66</f>
        <v>0</v>
      </c>
      <c r="E461" s="87">
        <f>'[10]реализация'!E66</f>
        <v>0</v>
      </c>
      <c r="F461" s="91">
        <f>'[10]реализация'!F66</f>
        <v>0</v>
      </c>
      <c r="G461" s="91">
        <f>'[10]реализация'!G66</f>
        <v>0</v>
      </c>
      <c r="H461" s="87">
        <f>IF(E461=0,0,F461/E461*100)</f>
        <v>0</v>
      </c>
      <c r="I461" s="91">
        <f>'[10]реализация'!I66</f>
        <v>0</v>
      </c>
      <c r="J461" s="88">
        <f>F461-G461+I461</f>
        <v>0</v>
      </c>
      <c r="K461" s="84">
        <f>IF(E461=0,0,J461/E461*100)</f>
        <v>0</v>
      </c>
      <c r="L461" s="91">
        <f>'[10]реализация'!L66</f>
        <v>0</v>
      </c>
      <c r="M461" s="87">
        <f>B461+E461-F461-L461</f>
        <v>0</v>
      </c>
      <c r="N461" s="87">
        <f>M461-B461</f>
        <v>0</v>
      </c>
      <c r="O461" s="89">
        <f>C461-G461+I461</f>
        <v>0</v>
      </c>
      <c r="P461" s="155">
        <f>'[10]реализация'!P66</f>
        <v>0</v>
      </c>
      <c r="Q461" s="88">
        <f>R461+U461+X461</f>
        <v>0</v>
      </c>
      <c r="R461" s="88">
        <f>SUM(S461:T461)</f>
        <v>0</v>
      </c>
      <c r="S461" s="148">
        <f>'[10]реализация'!S66</f>
        <v>0</v>
      </c>
      <c r="T461" s="148">
        <f>'[10]реализация'!T66</f>
        <v>0</v>
      </c>
      <c r="U461" s="94">
        <f>SUM(V461:W461)</f>
        <v>0</v>
      </c>
      <c r="V461" s="148">
        <f>'[10]реализация'!V66</f>
        <v>0</v>
      </c>
      <c r="W461" s="148">
        <f>'[10]реализация'!W66</f>
        <v>0</v>
      </c>
      <c r="X461" s="148">
        <f>'[10]реализация'!X66</f>
        <v>0</v>
      </c>
      <c r="Y461" s="148">
        <f>'[10]реализация'!Y66</f>
        <v>0</v>
      </c>
      <c r="Z461" s="148">
        <f>'[10]реализация'!Z66</f>
        <v>0</v>
      </c>
      <c r="AA461" s="154">
        <f>'[10]реализация'!AA66</f>
        <v>0</v>
      </c>
      <c r="AB461" s="95">
        <f>P461+Q461+Y461+Z461-AA461</f>
        <v>0</v>
      </c>
      <c r="AC461" s="80">
        <f t="shared" si="382"/>
        <v>0</v>
      </c>
    </row>
    <row r="462" spans="1:29" ht="11.25">
      <c r="A462" s="144" t="s">
        <v>125</v>
      </c>
      <c r="B462" s="91">
        <f>'[10]реализация'!B67</f>
        <v>0</v>
      </c>
      <c r="C462" s="91">
        <f>'[10]реализация'!C67</f>
        <v>0</v>
      </c>
      <c r="D462" s="87">
        <f>'[10]реализация'!D67</f>
        <v>0</v>
      </c>
      <c r="E462" s="87">
        <f>'[10]реализация'!E67</f>
        <v>0</v>
      </c>
      <c r="F462" s="91">
        <f>'[10]реализация'!F67</f>
        <v>0</v>
      </c>
      <c r="G462" s="91">
        <f>'[10]реализация'!G67</f>
        <v>0</v>
      </c>
      <c r="H462" s="87">
        <f aca="true" t="shared" si="383" ref="H462:H471">IF(E462=0,0,F462/E462*100)</f>
        <v>0</v>
      </c>
      <c r="I462" s="91">
        <f>'[10]реализация'!I67</f>
        <v>0</v>
      </c>
      <c r="J462" s="88">
        <f aca="true" t="shared" si="384" ref="J462:J471">F462-G462+I462</f>
        <v>0</v>
      </c>
      <c r="K462" s="84">
        <f aca="true" t="shared" si="385" ref="K462:K471">IF(E462=0,0,J462/E462*100)</f>
        <v>0</v>
      </c>
      <c r="L462" s="91">
        <f>'[10]реализация'!L67</f>
        <v>0</v>
      </c>
      <c r="M462" s="87">
        <f aca="true" t="shared" si="386" ref="M462:M471">B462+E462-F462-L462</f>
        <v>0</v>
      </c>
      <c r="N462" s="87">
        <f aca="true" t="shared" si="387" ref="N462:N471">M462-B462</f>
        <v>0</v>
      </c>
      <c r="O462" s="89">
        <f aca="true" t="shared" si="388" ref="O462:O471">C462-G462+I462</f>
        <v>0</v>
      </c>
      <c r="P462" s="155">
        <f>'[10]реализация'!P67</f>
        <v>0</v>
      </c>
      <c r="Q462" s="88">
        <f aca="true" t="shared" si="389" ref="Q462:Q468">R462+U462+X462</f>
        <v>0</v>
      </c>
      <c r="R462" s="88">
        <f aca="true" t="shared" si="390" ref="R462:R468">SUM(S462:T462)</f>
        <v>0</v>
      </c>
      <c r="S462" s="148">
        <f>'[10]реализация'!S67</f>
        <v>0</v>
      </c>
      <c r="T462" s="148">
        <f>'[10]реализация'!T67</f>
        <v>0</v>
      </c>
      <c r="U462" s="94">
        <f aca="true" t="shared" si="391" ref="U462:U468">SUM(V462:W462)</f>
        <v>0</v>
      </c>
      <c r="V462" s="148">
        <f>'[10]реализация'!V67</f>
        <v>0</v>
      </c>
      <c r="W462" s="148">
        <f>'[10]реализация'!W67</f>
        <v>0</v>
      </c>
      <c r="X462" s="148">
        <f>'[10]реализация'!X67</f>
        <v>0</v>
      </c>
      <c r="Y462" s="148">
        <f>'[10]реализация'!Y67</f>
        <v>0</v>
      </c>
      <c r="Z462" s="148">
        <f>'[10]реализация'!Z67</f>
        <v>0</v>
      </c>
      <c r="AA462" s="154">
        <f>'[10]реализация'!AA67</f>
        <v>0</v>
      </c>
      <c r="AB462" s="95">
        <f aca="true" t="shared" si="392" ref="AB462:AB468">P462+Q462+Y462+Z462-AA462</f>
        <v>0</v>
      </c>
      <c r="AC462" s="80">
        <f t="shared" si="382"/>
        <v>0</v>
      </c>
    </row>
    <row r="463" spans="1:29" ht="11.25">
      <c r="A463" s="144" t="s">
        <v>138</v>
      </c>
      <c r="B463" s="91">
        <f>'[10]реализация'!B68</f>
        <v>0</v>
      </c>
      <c r="C463" s="91">
        <f>'[10]реализация'!C68</f>
        <v>0</v>
      </c>
      <c r="D463" s="87">
        <f>'[10]реализация'!D68</f>
        <v>0</v>
      </c>
      <c r="E463" s="87">
        <f>'[10]реализация'!E68</f>
        <v>0</v>
      </c>
      <c r="F463" s="91">
        <f>'[10]реализация'!F68</f>
        <v>0</v>
      </c>
      <c r="G463" s="91">
        <f>'[10]реализация'!G68</f>
        <v>0</v>
      </c>
      <c r="H463" s="87">
        <f t="shared" si="383"/>
        <v>0</v>
      </c>
      <c r="I463" s="91">
        <f>'[10]реализация'!I68</f>
        <v>0</v>
      </c>
      <c r="J463" s="88">
        <f t="shared" si="384"/>
        <v>0</v>
      </c>
      <c r="K463" s="84">
        <f t="shared" si="385"/>
        <v>0</v>
      </c>
      <c r="L463" s="91">
        <f>'[10]реализация'!L68</f>
        <v>0</v>
      </c>
      <c r="M463" s="87">
        <f t="shared" si="386"/>
        <v>0</v>
      </c>
      <c r="N463" s="87">
        <f t="shared" si="387"/>
        <v>0</v>
      </c>
      <c r="O463" s="89">
        <f t="shared" si="388"/>
        <v>0</v>
      </c>
      <c r="P463" s="155">
        <f>'[10]реализация'!P68</f>
        <v>0</v>
      </c>
      <c r="Q463" s="88">
        <f t="shared" si="389"/>
        <v>0</v>
      </c>
      <c r="R463" s="88">
        <f t="shared" si="390"/>
        <v>0</v>
      </c>
      <c r="S463" s="148">
        <f>'[10]реализация'!S68</f>
        <v>0</v>
      </c>
      <c r="T463" s="148">
        <f>'[10]реализация'!T68</f>
        <v>0</v>
      </c>
      <c r="U463" s="94">
        <f t="shared" si="391"/>
        <v>0</v>
      </c>
      <c r="V463" s="148">
        <f>'[10]реализация'!V68</f>
        <v>0</v>
      </c>
      <c r="W463" s="148">
        <f>'[10]реализация'!W68</f>
        <v>0</v>
      </c>
      <c r="X463" s="148">
        <f>'[10]реализация'!X68</f>
        <v>0</v>
      </c>
      <c r="Y463" s="148">
        <f>'[10]реализация'!Y68</f>
        <v>0</v>
      </c>
      <c r="Z463" s="148">
        <f>'[10]реализация'!Z68</f>
        <v>0</v>
      </c>
      <c r="AA463" s="154">
        <f>'[10]реализация'!AA68</f>
        <v>0</v>
      </c>
      <c r="AB463" s="95">
        <f t="shared" si="392"/>
        <v>0</v>
      </c>
      <c r="AC463" s="80">
        <f t="shared" si="382"/>
        <v>0</v>
      </c>
    </row>
    <row r="464" spans="1:29" ht="11.25">
      <c r="A464" s="144" t="s">
        <v>139</v>
      </c>
      <c r="B464" s="91">
        <f>'[10]реализация'!B69</f>
        <v>0</v>
      </c>
      <c r="C464" s="91">
        <f>'[10]реализация'!C69</f>
        <v>0</v>
      </c>
      <c r="D464" s="87">
        <f>'[10]реализация'!D69</f>
        <v>0</v>
      </c>
      <c r="E464" s="87">
        <f>'[10]реализация'!E69</f>
        <v>0</v>
      </c>
      <c r="F464" s="91">
        <f>'[10]реализация'!F69</f>
        <v>0</v>
      </c>
      <c r="G464" s="91">
        <f>'[10]реализация'!G69</f>
        <v>0</v>
      </c>
      <c r="H464" s="87">
        <f t="shared" si="383"/>
        <v>0</v>
      </c>
      <c r="I464" s="91">
        <f>'[10]реализация'!I69</f>
        <v>0</v>
      </c>
      <c r="J464" s="88">
        <f t="shared" si="384"/>
        <v>0</v>
      </c>
      <c r="K464" s="84">
        <f t="shared" si="385"/>
        <v>0</v>
      </c>
      <c r="L464" s="91">
        <f>'[10]реализация'!L69</f>
        <v>0</v>
      </c>
      <c r="M464" s="87">
        <f t="shared" si="386"/>
        <v>0</v>
      </c>
      <c r="N464" s="87">
        <f t="shared" si="387"/>
        <v>0</v>
      </c>
      <c r="O464" s="89">
        <f t="shared" si="388"/>
        <v>0</v>
      </c>
      <c r="P464" s="155">
        <f>'[10]реализация'!P69</f>
        <v>0</v>
      </c>
      <c r="Q464" s="88">
        <f t="shared" si="389"/>
        <v>0</v>
      </c>
      <c r="R464" s="88">
        <f t="shared" si="390"/>
        <v>0</v>
      </c>
      <c r="S464" s="148">
        <f>'[10]реализация'!S69</f>
        <v>0</v>
      </c>
      <c r="T464" s="148">
        <f>'[10]реализация'!T69</f>
        <v>0</v>
      </c>
      <c r="U464" s="94">
        <f t="shared" si="391"/>
        <v>0</v>
      </c>
      <c r="V464" s="148">
        <f>'[10]реализация'!V69</f>
        <v>0</v>
      </c>
      <c r="W464" s="148">
        <f>'[10]реализация'!W69</f>
        <v>0</v>
      </c>
      <c r="X464" s="148">
        <f>'[10]реализация'!X69</f>
        <v>0</v>
      </c>
      <c r="Y464" s="148">
        <f>'[10]реализация'!Y69</f>
        <v>0</v>
      </c>
      <c r="Z464" s="148">
        <f>'[10]реализация'!Z69</f>
        <v>0</v>
      </c>
      <c r="AA464" s="154">
        <f>'[10]реализация'!AA69</f>
        <v>0</v>
      </c>
      <c r="AB464" s="95">
        <f t="shared" si="392"/>
        <v>0</v>
      </c>
      <c r="AC464" s="80">
        <f t="shared" si="382"/>
        <v>0</v>
      </c>
    </row>
    <row r="465" spans="1:29" ht="11.25">
      <c r="A465" s="144" t="s">
        <v>140</v>
      </c>
      <c r="B465" s="91">
        <f>'[10]реализация'!B70</f>
        <v>0</v>
      </c>
      <c r="C465" s="91">
        <f>'[10]реализация'!C70</f>
        <v>0</v>
      </c>
      <c r="D465" s="87">
        <f>'[10]реализация'!D70</f>
        <v>0</v>
      </c>
      <c r="E465" s="87">
        <f>'[10]реализация'!E70</f>
        <v>0</v>
      </c>
      <c r="F465" s="91">
        <f>'[10]реализация'!F70</f>
        <v>0</v>
      </c>
      <c r="G465" s="91">
        <f>'[10]реализация'!G70</f>
        <v>0</v>
      </c>
      <c r="H465" s="87">
        <f t="shared" si="383"/>
        <v>0</v>
      </c>
      <c r="I465" s="91">
        <f>'[10]реализация'!I70</f>
        <v>0</v>
      </c>
      <c r="J465" s="88">
        <f t="shared" si="384"/>
        <v>0</v>
      </c>
      <c r="K465" s="84">
        <f t="shared" si="385"/>
        <v>0</v>
      </c>
      <c r="L465" s="91">
        <f>'[10]реализация'!L70</f>
        <v>0</v>
      </c>
      <c r="M465" s="87">
        <f t="shared" si="386"/>
        <v>0</v>
      </c>
      <c r="N465" s="87">
        <f t="shared" si="387"/>
        <v>0</v>
      </c>
      <c r="O465" s="89">
        <f t="shared" si="388"/>
        <v>0</v>
      </c>
      <c r="P465" s="155">
        <f>'[10]реализация'!P70</f>
        <v>0</v>
      </c>
      <c r="Q465" s="88">
        <f t="shared" si="389"/>
        <v>0</v>
      </c>
      <c r="R465" s="88">
        <f t="shared" si="390"/>
        <v>0</v>
      </c>
      <c r="S465" s="148">
        <f>'[10]реализация'!S70</f>
        <v>0</v>
      </c>
      <c r="T465" s="148">
        <f>'[10]реализация'!T70</f>
        <v>0</v>
      </c>
      <c r="U465" s="94">
        <f t="shared" si="391"/>
        <v>0</v>
      </c>
      <c r="V465" s="148">
        <f>'[10]реализация'!V70</f>
        <v>0</v>
      </c>
      <c r="W465" s="148">
        <f>'[10]реализация'!W70</f>
        <v>0</v>
      </c>
      <c r="X465" s="148">
        <f>'[10]реализация'!X70</f>
        <v>0</v>
      </c>
      <c r="Y465" s="148">
        <f>'[10]реализация'!Y70</f>
        <v>0</v>
      </c>
      <c r="Z465" s="148">
        <f>'[10]реализация'!Z70</f>
        <v>0</v>
      </c>
      <c r="AA465" s="154">
        <f>'[10]реализация'!AA70</f>
        <v>0</v>
      </c>
      <c r="AB465" s="95">
        <f t="shared" si="392"/>
        <v>0</v>
      </c>
      <c r="AC465" s="80">
        <f t="shared" si="382"/>
        <v>0</v>
      </c>
    </row>
    <row r="466" spans="1:29" ht="11.25">
      <c r="A466" s="144" t="s">
        <v>141</v>
      </c>
      <c r="B466" s="91">
        <f>'[10]реализация'!B71</f>
        <v>0</v>
      </c>
      <c r="C466" s="91">
        <f>'[10]реализация'!C71</f>
        <v>0</v>
      </c>
      <c r="D466" s="87">
        <f>'[10]реализация'!D71</f>
        <v>0</v>
      </c>
      <c r="E466" s="87">
        <f>'[10]реализация'!E71</f>
        <v>0</v>
      </c>
      <c r="F466" s="91">
        <f>'[10]реализация'!F71</f>
        <v>0</v>
      </c>
      <c r="G466" s="91">
        <f>'[10]реализация'!G71</f>
        <v>0</v>
      </c>
      <c r="H466" s="87">
        <f t="shared" si="383"/>
        <v>0</v>
      </c>
      <c r="I466" s="91">
        <f>'[10]реализация'!I71</f>
        <v>0</v>
      </c>
      <c r="J466" s="88">
        <f t="shared" si="384"/>
        <v>0</v>
      </c>
      <c r="K466" s="84">
        <f t="shared" si="385"/>
        <v>0</v>
      </c>
      <c r="L466" s="91">
        <f>'[10]реализация'!L71</f>
        <v>0</v>
      </c>
      <c r="M466" s="87">
        <f t="shared" si="386"/>
        <v>0</v>
      </c>
      <c r="N466" s="87">
        <f t="shared" si="387"/>
        <v>0</v>
      </c>
      <c r="O466" s="89">
        <f t="shared" si="388"/>
        <v>0</v>
      </c>
      <c r="P466" s="155">
        <f>'[10]реализация'!P71</f>
        <v>0</v>
      </c>
      <c r="Q466" s="88">
        <f t="shared" si="389"/>
        <v>0</v>
      </c>
      <c r="R466" s="88">
        <f t="shared" si="390"/>
        <v>0</v>
      </c>
      <c r="S466" s="148">
        <f>'[10]реализация'!S71</f>
        <v>0</v>
      </c>
      <c r="T466" s="148">
        <f>'[10]реализация'!T71</f>
        <v>0</v>
      </c>
      <c r="U466" s="94">
        <f t="shared" si="391"/>
        <v>0</v>
      </c>
      <c r="V466" s="148">
        <f>'[10]реализация'!V71</f>
        <v>0</v>
      </c>
      <c r="W466" s="148">
        <f>'[10]реализация'!W71</f>
        <v>0</v>
      </c>
      <c r="X466" s="148">
        <f>'[10]реализация'!X71</f>
        <v>0</v>
      </c>
      <c r="Y466" s="148">
        <f>'[10]реализация'!Y71</f>
        <v>0</v>
      </c>
      <c r="Z466" s="148">
        <f>'[10]реализация'!Z71</f>
        <v>0</v>
      </c>
      <c r="AA466" s="154">
        <f>'[10]реализация'!AA71</f>
        <v>0</v>
      </c>
      <c r="AB466" s="95">
        <f t="shared" si="392"/>
        <v>0</v>
      </c>
      <c r="AC466" s="80">
        <f t="shared" si="382"/>
        <v>0</v>
      </c>
    </row>
    <row r="467" spans="1:29" ht="11.25">
      <c r="A467" s="144" t="s">
        <v>142</v>
      </c>
      <c r="B467" s="91">
        <f>'[10]реализация'!B72</f>
        <v>0</v>
      </c>
      <c r="C467" s="91">
        <f>'[10]реализация'!C72</f>
        <v>0</v>
      </c>
      <c r="D467" s="87">
        <f>'[10]реализация'!D72</f>
        <v>0</v>
      </c>
      <c r="E467" s="87">
        <f>'[10]реализация'!E72</f>
        <v>0</v>
      </c>
      <c r="F467" s="91">
        <f>'[10]реализация'!F72</f>
        <v>0</v>
      </c>
      <c r="G467" s="91">
        <f>'[10]реализация'!G72</f>
        <v>0</v>
      </c>
      <c r="H467" s="87">
        <f t="shared" si="383"/>
        <v>0</v>
      </c>
      <c r="I467" s="91">
        <f>'[10]реализация'!I72</f>
        <v>0</v>
      </c>
      <c r="J467" s="88">
        <f t="shared" si="384"/>
        <v>0</v>
      </c>
      <c r="K467" s="84">
        <f t="shared" si="385"/>
        <v>0</v>
      </c>
      <c r="L467" s="91">
        <f>'[10]реализация'!L72</f>
        <v>0</v>
      </c>
      <c r="M467" s="87">
        <f t="shared" si="386"/>
        <v>0</v>
      </c>
      <c r="N467" s="87">
        <f t="shared" si="387"/>
        <v>0</v>
      </c>
      <c r="O467" s="89">
        <f t="shared" si="388"/>
        <v>0</v>
      </c>
      <c r="P467" s="155">
        <f>'[10]реализация'!P72</f>
        <v>0</v>
      </c>
      <c r="Q467" s="88">
        <f t="shared" si="389"/>
        <v>0</v>
      </c>
      <c r="R467" s="88">
        <f t="shared" si="390"/>
        <v>0</v>
      </c>
      <c r="S467" s="148">
        <f>'[10]реализация'!S72</f>
        <v>0</v>
      </c>
      <c r="T467" s="148">
        <f>'[10]реализация'!T72</f>
        <v>0</v>
      </c>
      <c r="U467" s="94">
        <f t="shared" si="391"/>
        <v>0</v>
      </c>
      <c r="V467" s="148">
        <f>'[10]реализация'!V72</f>
        <v>0</v>
      </c>
      <c r="W467" s="148">
        <f>'[10]реализация'!W72</f>
        <v>0</v>
      </c>
      <c r="X467" s="148">
        <f>'[10]реализация'!X72</f>
        <v>0</v>
      </c>
      <c r="Y467" s="148">
        <f>'[10]реализация'!Y72</f>
        <v>0</v>
      </c>
      <c r="Z467" s="148">
        <f>'[10]реализация'!Z72</f>
        <v>0</v>
      </c>
      <c r="AA467" s="154">
        <f>'[10]реализация'!AA72</f>
        <v>0</v>
      </c>
      <c r="AB467" s="95">
        <f t="shared" si="392"/>
        <v>0</v>
      </c>
      <c r="AC467" s="80">
        <f t="shared" si="382"/>
        <v>0</v>
      </c>
    </row>
    <row r="468" spans="1:29" ht="11.25">
      <c r="A468" s="144" t="s">
        <v>143</v>
      </c>
      <c r="B468" s="91">
        <f>'[10]реализация'!B73</f>
        <v>0</v>
      </c>
      <c r="C468" s="91">
        <f>'[10]реализация'!C73</f>
        <v>0</v>
      </c>
      <c r="D468" s="87">
        <f>'[10]реализация'!D73</f>
        <v>0</v>
      </c>
      <c r="E468" s="87">
        <f>'[10]реализация'!E73</f>
        <v>0</v>
      </c>
      <c r="F468" s="91">
        <f>'[10]реализация'!F73</f>
        <v>0</v>
      </c>
      <c r="G468" s="91">
        <f>'[10]реализация'!G73</f>
        <v>0</v>
      </c>
      <c r="H468" s="87">
        <f t="shared" si="383"/>
        <v>0</v>
      </c>
      <c r="I468" s="91">
        <f>'[10]реализация'!I73</f>
        <v>0</v>
      </c>
      <c r="J468" s="88">
        <f t="shared" si="384"/>
        <v>0</v>
      </c>
      <c r="K468" s="84">
        <f t="shared" si="385"/>
        <v>0</v>
      </c>
      <c r="L468" s="91">
        <f>'[10]реализация'!L73</f>
        <v>0</v>
      </c>
      <c r="M468" s="87">
        <f t="shared" si="386"/>
        <v>0</v>
      </c>
      <c r="N468" s="87">
        <f t="shared" si="387"/>
        <v>0</v>
      </c>
      <c r="O468" s="89">
        <f t="shared" si="388"/>
        <v>0</v>
      </c>
      <c r="P468" s="155">
        <f>'[10]реализация'!P73</f>
        <v>0</v>
      </c>
      <c r="Q468" s="88">
        <f t="shared" si="389"/>
        <v>0</v>
      </c>
      <c r="R468" s="88">
        <f t="shared" si="390"/>
        <v>0</v>
      </c>
      <c r="S468" s="148">
        <f>'[10]реализация'!S73</f>
        <v>0</v>
      </c>
      <c r="T468" s="148">
        <f>'[10]реализация'!T73</f>
        <v>0</v>
      </c>
      <c r="U468" s="94">
        <f t="shared" si="391"/>
        <v>0</v>
      </c>
      <c r="V468" s="148">
        <f>'[10]реализация'!V73</f>
        <v>0</v>
      </c>
      <c r="W468" s="148">
        <f>'[10]реализация'!W73</f>
        <v>0</v>
      </c>
      <c r="X468" s="148">
        <f>'[10]реализация'!X73</f>
        <v>0</v>
      </c>
      <c r="Y468" s="148">
        <f>'[10]реализация'!Y73</f>
        <v>0</v>
      </c>
      <c r="Z468" s="148">
        <f>'[10]реализация'!Z73</f>
        <v>0</v>
      </c>
      <c r="AA468" s="154">
        <f>'[10]реализация'!AA73</f>
        <v>0</v>
      </c>
      <c r="AB468" s="95">
        <f t="shared" si="392"/>
        <v>0</v>
      </c>
      <c r="AC468" s="80">
        <f t="shared" si="382"/>
        <v>0</v>
      </c>
    </row>
    <row r="469" spans="1:29" ht="11.25">
      <c r="A469" s="144" t="s">
        <v>126</v>
      </c>
      <c r="B469" s="91">
        <f>'[10]реализация'!B74</f>
        <v>0</v>
      </c>
      <c r="C469" s="91">
        <f>'[10]реализация'!C74</f>
        <v>0</v>
      </c>
      <c r="D469" s="87">
        <f>'[10]реализация'!D74</f>
        <v>0</v>
      </c>
      <c r="E469" s="87">
        <f>'[10]реализация'!E74</f>
        <v>0</v>
      </c>
      <c r="F469" s="91">
        <f>'[10]реализация'!F74</f>
        <v>0</v>
      </c>
      <c r="G469" s="91">
        <f>'[10]реализация'!G74</f>
        <v>0</v>
      </c>
      <c r="H469" s="87">
        <f t="shared" si="383"/>
        <v>0</v>
      </c>
      <c r="I469" s="91">
        <f>'[10]реализация'!I74</f>
        <v>0</v>
      </c>
      <c r="J469" s="88">
        <f t="shared" si="384"/>
        <v>0</v>
      </c>
      <c r="K469" s="84">
        <f t="shared" si="385"/>
        <v>0</v>
      </c>
      <c r="L469" s="91">
        <f>'[10]реализация'!L74</f>
        <v>0</v>
      </c>
      <c r="M469" s="87">
        <f t="shared" si="386"/>
        <v>0</v>
      </c>
      <c r="N469" s="87">
        <f t="shared" si="387"/>
        <v>0</v>
      </c>
      <c r="O469" s="89">
        <f t="shared" si="388"/>
        <v>0</v>
      </c>
      <c r="P469" s="155">
        <f>'[10]реализация'!P74</f>
        <v>0</v>
      </c>
      <c r="Q469" s="88">
        <f>R469+U469+X469</f>
        <v>0</v>
      </c>
      <c r="R469" s="88">
        <f>SUM(S469:T469)</f>
        <v>0</v>
      </c>
      <c r="S469" s="148">
        <f>'[10]реализация'!S74</f>
        <v>0</v>
      </c>
      <c r="T469" s="148">
        <f>'[10]реализация'!T74</f>
        <v>0</v>
      </c>
      <c r="U469" s="94">
        <f>SUM(V469:W469)</f>
        <v>0</v>
      </c>
      <c r="V469" s="148">
        <f>'[10]реализация'!V74</f>
        <v>0</v>
      </c>
      <c r="W469" s="148">
        <f>'[10]реализация'!W74</f>
        <v>0</v>
      </c>
      <c r="X469" s="148">
        <f>'[10]реализация'!X74</f>
        <v>0</v>
      </c>
      <c r="Y469" s="148">
        <f>'[10]реализация'!Y74</f>
        <v>0</v>
      </c>
      <c r="Z469" s="148">
        <f>'[10]реализация'!Z74</f>
        <v>0</v>
      </c>
      <c r="AA469" s="154">
        <f>'[10]реализация'!AA74</f>
        <v>0</v>
      </c>
      <c r="AB469" s="95">
        <f>P469+Q469+Y469+Z469-AA469</f>
        <v>0</v>
      </c>
      <c r="AC469" s="80">
        <f t="shared" si="382"/>
        <v>0</v>
      </c>
    </row>
    <row r="470" spans="1:29" ht="11.25">
      <c r="A470" s="144" t="s">
        <v>144</v>
      </c>
      <c r="B470" s="91">
        <f>'[10]реализация'!B75</f>
        <v>0</v>
      </c>
      <c r="C470" s="91">
        <f>'[10]реализация'!C75</f>
        <v>0</v>
      </c>
      <c r="D470" s="87">
        <f>'[10]реализация'!D75</f>
        <v>0</v>
      </c>
      <c r="E470" s="87">
        <f>'[10]реализация'!E75</f>
        <v>0</v>
      </c>
      <c r="F470" s="91">
        <f>'[10]реализация'!F75</f>
        <v>0</v>
      </c>
      <c r="G470" s="91">
        <f>'[10]реализация'!G75</f>
        <v>0</v>
      </c>
      <c r="H470" s="87">
        <f t="shared" si="383"/>
        <v>0</v>
      </c>
      <c r="I470" s="91">
        <f>'[10]реализация'!I75</f>
        <v>0</v>
      </c>
      <c r="J470" s="88">
        <f t="shared" si="384"/>
        <v>0</v>
      </c>
      <c r="K470" s="84">
        <f t="shared" si="385"/>
        <v>0</v>
      </c>
      <c r="L470" s="91">
        <f>'[10]реализация'!L75</f>
        <v>0</v>
      </c>
      <c r="M470" s="87">
        <f t="shared" si="386"/>
        <v>0</v>
      </c>
      <c r="N470" s="87">
        <f t="shared" si="387"/>
        <v>0</v>
      </c>
      <c r="O470" s="89">
        <f t="shared" si="388"/>
        <v>0</v>
      </c>
      <c r="P470" s="155">
        <f>'[10]реализация'!P75</f>
        <v>0</v>
      </c>
      <c r="Q470" s="88">
        <f>R470+U470+X470</f>
        <v>0</v>
      </c>
      <c r="R470" s="88">
        <f>SUM(S470:T470)</f>
        <v>0</v>
      </c>
      <c r="S470" s="148">
        <f>'[10]реализация'!S75</f>
        <v>0</v>
      </c>
      <c r="T470" s="148">
        <f>'[10]реализация'!T75</f>
        <v>0</v>
      </c>
      <c r="U470" s="94">
        <f>SUM(V470:W470)</f>
        <v>0</v>
      </c>
      <c r="V470" s="148">
        <f>'[10]реализация'!V75</f>
        <v>0</v>
      </c>
      <c r="W470" s="148">
        <f>'[10]реализация'!W75</f>
        <v>0</v>
      </c>
      <c r="X470" s="148">
        <f>'[10]реализация'!X75</f>
        <v>0</v>
      </c>
      <c r="Y470" s="148">
        <f>'[10]реализация'!Y75</f>
        <v>0</v>
      </c>
      <c r="Z470" s="148">
        <f>'[10]реализация'!Z75</f>
        <v>0</v>
      </c>
      <c r="AA470" s="154">
        <f>'[10]реализация'!AA75</f>
        <v>0</v>
      </c>
      <c r="AB470" s="95">
        <f>P470+Q470+Y470+Z470-AA470</f>
        <v>0</v>
      </c>
      <c r="AC470" s="80">
        <f t="shared" si="382"/>
        <v>0</v>
      </c>
    </row>
    <row r="471" spans="1:29" ht="11.25">
      <c r="A471" s="144"/>
      <c r="B471" s="91">
        <f>'[10]реализация'!B76</f>
        <v>0</v>
      </c>
      <c r="C471" s="91">
        <f>'[10]реализация'!C76</f>
        <v>0</v>
      </c>
      <c r="D471" s="87">
        <f>'[10]реализация'!D76</f>
        <v>0</v>
      </c>
      <c r="E471" s="87">
        <f>'[10]реализация'!E76</f>
        <v>0</v>
      </c>
      <c r="F471" s="91">
        <f>'[10]реализация'!F76</f>
        <v>0</v>
      </c>
      <c r="G471" s="91">
        <f>'[10]реализация'!G76</f>
        <v>0</v>
      </c>
      <c r="H471" s="87">
        <f t="shared" si="383"/>
        <v>0</v>
      </c>
      <c r="I471" s="91">
        <f>'[10]реализация'!I76</f>
        <v>0</v>
      </c>
      <c r="J471" s="88">
        <f t="shared" si="384"/>
        <v>0</v>
      </c>
      <c r="K471" s="84">
        <f t="shared" si="385"/>
        <v>0</v>
      </c>
      <c r="L471" s="91">
        <f>'[10]реализация'!L76</f>
        <v>0</v>
      </c>
      <c r="M471" s="87">
        <f t="shared" si="386"/>
        <v>0</v>
      </c>
      <c r="N471" s="87">
        <f t="shared" si="387"/>
        <v>0</v>
      </c>
      <c r="O471" s="89">
        <f t="shared" si="388"/>
        <v>0</v>
      </c>
      <c r="P471" s="155">
        <f>'[10]реализация'!P76</f>
        <v>0</v>
      </c>
      <c r="Q471" s="88">
        <f>R471+U471+X471</f>
        <v>0</v>
      </c>
      <c r="R471" s="88">
        <f>SUM(S471:T471)</f>
        <v>0</v>
      </c>
      <c r="S471" s="148">
        <f>'[10]реализация'!S76</f>
        <v>0</v>
      </c>
      <c r="T471" s="148">
        <f>'[10]реализация'!T76</f>
        <v>0</v>
      </c>
      <c r="U471" s="94">
        <f>SUM(V471:W471)</f>
        <v>0</v>
      </c>
      <c r="V471" s="148">
        <f>'[10]реализация'!V76</f>
        <v>0</v>
      </c>
      <c r="W471" s="148">
        <f>'[10]реализация'!W76</f>
        <v>0</v>
      </c>
      <c r="X471" s="148">
        <f>'[10]реализация'!X76</f>
        <v>0</v>
      </c>
      <c r="Y471" s="148">
        <f>'[10]реализация'!Y76</f>
        <v>0</v>
      </c>
      <c r="Z471" s="148">
        <f>'[10]реализация'!Z76</f>
        <v>0</v>
      </c>
      <c r="AA471" s="154">
        <f>'[10]реализация'!AA76</f>
        <v>0</v>
      </c>
      <c r="AB471" s="95">
        <f>P471+Q471+Y471+Z471-AA471</f>
        <v>0</v>
      </c>
      <c r="AC471" s="80">
        <f t="shared" si="382"/>
        <v>0</v>
      </c>
    </row>
    <row r="472" spans="1:29" ht="11.25">
      <c r="A472" s="144" t="s">
        <v>145</v>
      </c>
      <c r="B472" s="87">
        <f>B474</f>
        <v>0</v>
      </c>
      <c r="C472" s="87">
        <f>C474</f>
        <v>0</v>
      </c>
      <c r="D472" s="87">
        <f aca="true" t="shared" si="393" ref="D472:AB472">D474</f>
        <v>0</v>
      </c>
      <c r="E472" s="87">
        <f t="shared" si="393"/>
        <v>0</v>
      </c>
      <c r="F472" s="87">
        <f t="shared" si="393"/>
        <v>0</v>
      </c>
      <c r="G472" s="87">
        <f t="shared" si="393"/>
        <v>0</v>
      </c>
      <c r="H472" s="87">
        <f t="shared" si="393"/>
        <v>0</v>
      </c>
      <c r="I472" s="88">
        <f t="shared" si="393"/>
        <v>0</v>
      </c>
      <c r="J472" s="88">
        <f t="shared" si="393"/>
        <v>0</v>
      </c>
      <c r="K472" s="87">
        <f t="shared" si="393"/>
        <v>0</v>
      </c>
      <c r="L472" s="87">
        <f t="shared" si="393"/>
        <v>0</v>
      </c>
      <c r="M472" s="87">
        <f t="shared" si="393"/>
        <v>0</v>
      </c>
      <c r="N472" s="87">
        <f t="shared" si="393"/>
        <v>0</v>
      </c>
      <c r="O472" s="89">
        <f t="shared" si="393"/>
        <v>0</v>
      </c>
      <c r="P472" s="90">
        <f t="shared" si="393"/>
        <v>0</v>
      </c>
      <c r="Q472" s="87">
        <f t="shared" si="393"/>
        <v>0</v>
      </c>
      <c r="R472" s="87">
        <f t="shared" si="393"/>
        <v>0</v>
      </c>
      <c r="S472" s="87">
        <f t="shared" si="393"/>
        <v>0</v>
      </c>
      <c r="T472" s="87">
        <f t="shared" si="393"/>
        <v>0</v>
      </c>
      <c r="U472" s="87">
        <f t="shared" si="393"/>
        <v>0</v>
      </c>
      <c r="V472" s="87">
        <f t="shared" si="393"/>
        <v>0</v>
      </c>
      <c r="W472" s="87">
        <f t="shared" si="393"/>
        <v>0</v>
      </c>
      <c r="X472" s="87">
        <f t="shared" si="393"/>
        <v>0</v>
      </c>
      <c r="Y472" s="87">
        <f t="shared" si="393"/>
        <v>0</v>
      </c>
      <c r="Z472" s="87">
        <f t="shared" si="393"/>
        <v>0</v>
      </c>
      <c r="AA472" s="87">
        <f t="shared" si="393"/>
        <v>0</v>
      </c>
      <c r="AB472" s="89">
        <f t="shared" si="393"/>
        <v>0</v>
      </c>
      <c r="AC472" s="80">
        <f t="shared" si="382"/>
        <v>0</v>
      </c>
    </row>
    <row r="473" spans="1:29" ht="11.25">
      <c r="A473" s="144" t="s">
        <v>136</v>
      </c>
      <c r="B473" s="145"/>
      <c r="C473" s="145"/>
      <c r="D473" s="145"/>
      <c r="E473" s="145"/>
      <c r="F473" s="87"/>
      <c r="G473" s="87"/>
      <c r="H473" s="87"/>
      <c r="I473" s="146"/>
      <c r="J473" s="88"/>
      <c r="K473" s="84"/>
      <c r="L473" s="87"/>
      <c r="M473" s="87"/>
      <c r="N473" s="87"/>
      <c r="O473" s="89"/>
      <c r="P473" s="90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9"/>
      <c r="AC473" s="80">
        <f t="shared" si="382"/>
        <v>0</v>
      </c>
    </row>
    <row r="474" spans="1:29" ht="11.25">
      <c r="A474" s="144" t="s">
        <v>124</v>
      </c>
      <c r="B474" s="91">
        <f>'[10]реализация'!B79</f>
        <v>0</v>
      </c>
      <c r="C474" s="91">
        <f>'[10]реализация'!C79</f>
        <v>0</v>
      </c>
      <c r="D474" s="84">
        <f>'[10]реализация'!D79</f>
        <v>0</v>
      </c>
      <c r="E474" s="84">
        <f>'[10]реализация'!E79</f>
        <v>0</v>
      </c>
      <c r="F474" s="147">
        <f>'[10]реализация'!F79</f>
        <v>0</v>
      </c>
      <c r="G474" s="147">
        <f>'[10]реализация'!G79</f>
        <v>0</v>
      </c>
      <c r="H474" s="87">
        <f>IF(E474=0,0,F474/E474*100)</f>
        <v>0</v>
      </c>
      <c r="I474" s="148">
        <f>'[10]реализация'!I79</f>
        <v>0</v>
      </c>
      <c r="J474" s="88">
        <f>F474-G474+I474</f>
        <v>0</v>
      </c>
      <c r="K474" s="84">
        <f>IF(E474=0,0,J474/E474*100)</f>
        <v>0</v>
      </c>
      <c r="L474" s="147">
        <f>'[10]реализация'!L79</f>
        <v>0</v>
      </c>
      <c r="M474" s="87">
        <f>B474+E474-F474-L474</f>
        <v>0</v>
      </c>
      <c r="N474" s="87">
        <f>M474-B474</f>
        <v>0</v>
      </c>
      <c r="O474" s="89">
        <f>C474-G474+I474</f>
        <v>0</v>
      </c>
      <c r="P474" s="160">
        <f>'[10]реализация'!P79</f>
        <v>0</v>
      </c>
      <c r="Q474" s="88">
        <f>R474+U474+X474</f>
        <v>0</v>
      </c>
      <c r="R474" s="88">
        <f>SUM(S474:T474)</f>
        <v>0</v>
      </c>
      <c r="S474" s="148">
        <f>'[10]реализация'!S79</f>
        <v>0</v>
      </c>
      <c r="T474" s="148">
        <f>'[10]реализация'!T79</f>
        <v>0</v>
      </c>
      <c r="U474" s="94">
        <f>SUM(V474:W474)</f>
        <v>0</v>
      </c>
      <c r="V474" s="148">
        <f>'[10]реализация'!V79</f>
        <v>0</v>
      </c>
      <c r="W474" s="148">
        <f>'[10]реализация'!W79</f>
        <v>0</v>
      </c>
      <c r="X474" s="148">
        <f>'[10]реализация'!X79</f>
        <v>0</v>
      </c>
      <c r="Y474" s="148">
        <f>'[10]реализация'!Y79</f>
        <v>0</v>
      </c>
      <c r="Z474" s="148">
        <f>'[10]реализация'!Z79</f>
        <v>0</v>
      </c>
      <c r="AA474" s="154">
        <f>'[10]реализация'!AA79</f>
        <v>0</v>
      </c>
      <c r="AB474" s="95">
        <f>P474+Q474+Y474+Z474-AA474</f>
        <v>0</v>
      </c>
      <c r="AC474" s="80">
        <f t="shared" si="382"/>
        <v>0</v>
      </c>
    </row>
    <row r="475" spans="1:29" ht="11.25">
      <c r="A475" s="144"/>
      <c r="B475" s="84"/>
      <c r="C475" s="84"/>
      <c r="D475" s="84"/>
      <c r="E475" s="84"/>
      <c r="F475" s="84"/>
      <c r="G475" s="84"/>
      <c r="H475" s="84"/>
      <c r="I475" s="94"/>
      <c r="J475" s="94"/>
      <c r="K475" s="84"/>
      <c r="L475" s="84"/>
      <c r="M475" s="84"/>
      <c r="N475" s="84"/>
      <c r="O475" s="149"/>
      <c r="P475" s="150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149"/>
      <c r="AC475" s="80">
        <f t="shared" si="382"/>
        <v>0</v>
      </c>
    </row>
    <row r="476" spans="1:29" ht="11.25">
      <c r="A476" s="144"/>
      <c r="B476" s="84"/>
      <c r="C476" s="84"/>
      <c r="D476" s="84"/>
      <c r="E476" s="84"/>
      <c r="F476" s="84"/>
      <c r="G476" s="84"/>
      <c r="H476" s="87"/>
      <c r="I476" s="94"/>
      <c r="J476" s="94"/>
      <c r="K476" s="84"/>
      <c r="L476" s="84"/>
      <c r="M476" s="87"/>
      <c r="N476" s="87"/>
      <c r="O476" s="89"/>
      <c r="P476" s="150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149"/>
      <c r="AC476" s="80">
        <f t="shared" si="382"/>
        <v>0</v>
      </c>
    </row>
    <row r="477" spans="1:29" ht="12" thickBot="1">
      <c r="A477" s="151"/>
      <c r="B477" s="124"/>
      <c r="C477" s="124"/>
      <c r="D477" s="124"/>
      <c r="E477" s="124"/>
      <c r="F477" s="124"/>
      <c r="G477" s="124"/>
      <c r="H477" s="121"/>
      <c r="I477" s="126"/>
      <c r="J477" s="123"/>
      <c r="K477" s="124"/>
      <c r="L477" s="124"/>
      <c r="M477" s="121"/>
      <c r="N477" s="121"/>
      <c r="O477" s="125"/>
      <c r="P477" s="152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  <c r="AA477" s="124"/>
      <c r="AB477" s="153"/>
      <c r="AC477" s="128">
        <f t="shared" si="382"/>
        <v>0</v>
      </c>
    </row>
    <row r="480" spans="1:6" ht="16.5" thickBot="1">
      <c r="A480" s="51" t="s">
        <v>151</v>
      </c>
      <c r="B480" s="51" t="s">
        <v>57</v>
      </c>
      <c r="F480" s="53" t="str">
        <f>F401</f>
        <v>за март 2010г.</v>
      </c>
    </row>
    <row r="481" spans="1:29" ht="15.75" customHeight="1">
      <c r="A481" s="198" t="s">
        <v>58</v>
      </c>
      <c r="B481" s="54" t="s">
        <v>59</v>
      </c>
      <c r="C481" s="55" t="s">
        <v>60</v>
      </c>
      <c r="D481" s="201" t="s">
        <v>61</v>
      </c>
      <c r="E481" s="201"/>
      <c r="F481" s="203" t="s">
        <v>62</v>
      </c>
      <c r="G481" s="189" t="s">
        <v>63</v>
      </c>
      <c r="H481" s="189" t="s">
        <v>64</v>
      </c>
      <c r="I481" s="189" t="s">
        <v>65</v>
      </c>
      <c r="J481" s="194" t="s">
        <v>66</v>
      </c>
      <c r="K481" s="196" t="s">
        <v>67</v>
      </c>
      <c r="L481" s="196" t="s">
        <v>68</v>
      </c>
      <c r="M481" s="56" t="s">
        <v>59</v>
      </c>
      <c r="N481" s="196" t="s">
        <v>69</v>
      </c>
      <c r="O481" s="57" t="s">
        <v>60</v>
      </c>
      <c r="P481" s="205" t="s">
        <v>70</v>
      </c>
      <c r="Q481" s="206"/>
      <c r="R481" s="206"/>
      <c r="S481" s="206"/>
      <c r="T481" s="206"/>
      <c r="U481" s="206"/>
      <c r="V481" s="206"/>
      <c r="W481" s="206"/>
      <c r="X481" s="206"/>
      <c r="Y481" s="206"/>
      <c r="Z481" s="206"/>
      <c r="AA481" s="206"/>
      <c r="AB481" s="207"/>
      <c r="AC481" s="191" t="s">
        <v>71</v>
      </c>
    </row>
    <row r="482" spans="1:29" ht="33.75">
      <c r="A482" s="199"/>
      <c r="B482" s="58" t="str">
        <f>B403</f>
        <v>на 01.03.2010г.</v>
      </c>
      <c r="C482" s="58" t="str">
        <f>B482</f>
        <v>на 01.03.2010г.</v>
      </c>
      <c r="D482" s="202"/>
      <c r="E482" s="202"/>
      <c r="F482" s="204"/>
      <c r="G482" s="190"/>
      <c r="H482" s="190"/>
      <c r="I482" s="190"/>
      <c r="J482" s="195"/>
      <c r="K482" s="197"/>
      <c r="L482" s="197"/>
      <c r="M482" s="58" t="str">
        <f>M403</f>
        <v>на 01.04.2010г.</v>
      </c>
      <c r="N482" s="197"/>
      <c r="O482" s="59" t="str">
        <f>M482</f>
        <v>на 01.04.2010г.</v>
      </c>
      <c r="P482" s="60" t="s">
        <v>72</v>
      </c>
      <c r="Q482" s="61" t="s">
        <v>73</v>
      </c>
      <c r="R482" s="61" t="s">
        <v>74</v>
      </c>
      <c r="S482" s="61" t="s">
        <v>75</v>
      </c>
      <c r="T482" s="61" t="s">
        <v>76</v>
      </c>
      <c r="U482" s="61" t="s">
        <v>77</v>
      </c>
      <c r="V482" s="61" t="s">
        <v>78</v>
      </c>
      <c r="W482" s="61" t="s">
        <v>79</v>
      </c>
      <c r="X482" s="61" t="s">
        <v>80</v>
      </c>
      <c r="Y482" s="61" t="s">
        <v>81</v>
      </c>
      <c r="Z482" s="61" t="s">
        <v>82</v>
      </c>
      <c r="AA482" s="62" t="s">
        <v>68</v>
      </c>
      <c r="AB482" s="63" t="s">
        <v>83</v>
      </c>
      <c r="AC482" s="192"/>
    </row>
    <row r="483" spans="1:29" ht="23.25" thickBot="1">
      <c r="A483" s="200"/>
      <c r="B483" s="64" t="s">
        <v>84</v>
      </c>
      <c r="C483" s="65" t="str">
        <f>B483</f>
        <v>тыс.руб с НДС</v>
      </c>
      <c r="D483" s="65" t="s">
        <v>85</v>
      </c>
      <c r="E483" s="65" t="str">
        <f>C483</f>
        <v>тыс.руб с НДС</v>
      </c>
      <c r="F483" s="65" t="str">
        <f>E483</f>
        <v>тыс.руб с НДС</v>
      </c>
      <c r="G483" s="65" t="str">
        <f>F483</f>
        <v>тыс.руб с НДС</v>
      </c>
      <c r="H483" s="65" t="s">
        <v>86</v>
      </c>
      <c r="I483" s="65" t="s">
        <v>84</v>
      </c>
      <c r="J483" s="65" t="str">
        <f>F483</f>
        <v>тыс.руб с НДС</v>
      </c>
      <c r="K483" s="65" t="s">
        <v>86</v>
      </c>
      <c r="L483" s="66" t="s">
        <v>84</v>
      </c>
      <c r="M483" s="65" t="str">
        <f>F483</f>
        <v>тыс.руб с НДС</v>
      </c>
      <c r="N483" s="65" t="s">
        <v>84</v>
      </c>
      <c r="O483" s="67" t="str">
        <f>F483</f>
        <v>тыс.руб с НДС</v>
      </c>
      <c r="P483" s="68" t="s">
        <v>84</v>
      </c>
      <c r="Q483" s="65" t="s">
        <v>84</v>
      </c>
      <c r="R483" s="65" t="s">
        <v>84</v>
      </c>
      <c r="S483" s="65" t="s">
        <v>84</v>
      </c>
      <c r="T483" s="65" t="s">
        <v>84</v>
      </c>
      <c r="U483" s="65" t="s">
        <v>84</v>
      </c>
      <c r="V483" s="65" t="s">
        <v>84</v>
      </c>
      <c r="W483" s="65" t="s">
        <v>84</v>
      </c>
      <c r="X483" s="65" t="s">
        <v>84</v>
      </c>
      <c r="Y483" s="65" t="s">
        <v>84</v>
      </c>
      <c r="Z483" s="65" t="s">
        <v>84</v>
      </c>
      <c r="AA483" s="65" t="s">
        <v>84</v>
      </c>
      <c r="AB483" s="67" t="s">
        <v>84</v>
      </c>
      <c r="AC483" s="193"/>
    </row>
    <row r="484" spans="1:29" ht="11.25">
      <c r="A484" s="69" t="s">
        <v>87</v>
      </c>
      <c r="B484" s="70">
        <f aca="true" t="shared" si="394" ref="B484:G484">B486+B502+B503+B509+B510+B511+B512</f>
        <v>11464</v>
      </c>
      <c r="C484" s="70">
        <f t="shared" si="394"/>
        <v>9204</v>
      </c>
      <c r="D484" s="70">
        <f t="shared" si="394"/>
        <v>11567.469</v>
      </c>
      <c r="E484" s="70">
        <f t="shared" si="394"/>
        <v>34197.28971999999</v>
      </c>
      <c r="F484" s="70">
        <f t="shared" si="394"/>
        <v>34905</v>
      </c>
      <c r="G484" s="70">
        <f t="shared" si="394"/>
        <v>6597</v>
      </c>
      <c r="H484" s="70">
        <f aca="true" t="shared" si="395" ref="H484:H516">IF(E484=0,0,F484/E484*100)</f>
        <v>102.06949230712313</v>
      </c>
      <c r="I484" s="71">
        <f>I486+I502+I503+I509+I510+I511+I512</f>
        <v>7804</v>
      </c>
      <c r="J484" s="71">
        <f>J486+J502+J503+J509+J510+J511+J512</f>
        <v>36112</v>
      </c>
      <c r="K484" s="72">
        <f aca="true" t="shared" si="396" ref="K484:K516">IF(E484=0,0,J484/E484*100)</f>
        <v>105.5990117803991</v>
      </c>
      <c r="L484" s="70">
        <f>L486+L502+L503+L509+L510+L511+L512</f>
        <v>0</v>
      </c>
      <c r="M484" s="70">
        <f>M486+M502+M503+M509+M510+M511+M512</f>
        <v>10756.289719999995</v>
      </c>
      <c r="N484" s="70">
        <f>N486+N502+N503+N509+N510+N511+N512</f>
        <v>-707.7102800000043</v>
      </c>
      <c r="O484" s="73">
        <f>O486+O502+O503+O509+O510+O511+O512</f>
        <v>10411</v>
      </c>
      <c r="P484" s="74">
        <f aca="true" t="shared" si="397" ref="P484:AB484">P486+P502+P503+P509+P510+P511+P512</f>
        <v>6116</v>
      </c>
      <c r="Q484" s="75">
        <f t="shared" si="397"/>
        <v>4640</v>
      </c>
      <c r="R484" s="75">
        <f t="shared" si="397"/>
        <v>0</v>
      </c>
      <c r="S484" s="75">
        <f t="shared" si="397"/>
        <v>0</v>
      </c>
      <c r="T484" s="75">
        <f t="shared" si="397"/>
        <v>0</v>
      </c>
      <c r="U484" s="75">
        <f t="shared" si="397"/>
        <v>139</v>
      </c>
      <c r="V484" s="75">
        <f t="shared" si="397"/>
        <v>0</v>
      </c>
      <c r="W484" s="75">
        <f t="shared" si="397"/>
        <v>139</v>
      </c>
      <c r="X484" s="75">
        <f t="shared" si="397"/>
        <v>4501</v>
      </c>
      <c r="Y484" s="75">
        <f t="shared" si="397"/>
        <v>0</v>
      </c>
      <c r="Z484" s="75">
        <f t="shared" si="397"/>
        <v>0</v>
      </c>
      <c r="AA484" s="75">
        <f t="shared" si="397"/>
        <v>0</v>
      </c>
      <c r="AB484" s="76">
        <f t="shared" si="397"/>
        <v>10756</v>
      </c>
      <c r="AC484" s="77">
        <f>AB484-M484</f>
        <v>-0.2897199999952136</v>
      </c>
    </row>
    <row r="485" spans="1:29" ht="21.75">
      <c r="A485" s="78" t="s">
        <v>88</v>
      </c>
      <c r="B485" s="70">
        <f aca="true" t="shared" si="398" ref="B485:G485">B484-B517</f>
        <v>11464</v>
      </c>
      <c r="C485" s="70">
        <f t="shared" si="398"/>
        <v>9204</v>
      </c>
      <c r="D485" s="70">
        <f t="shared" si="398"/>
        <v>11567.469</v>
      </c>
      <c r="E485" s="70">
        <f t="shared" si="398"/>
        <v>34197.28971999999</v>
      </c>
      <c r="F485" s="70">
        <f t="shared" si="398"/>
        <v>34905</v>
      </c>
      <c r="G485" s="70">
        <f t="shared" si="398"/>
        <v>6597</v>
      </c>
      <c r="H485" s="70">
        <f t="shared" si="395"/>
        <v>102.06949230712313</v>
      </c>
      <c r="I485" s="70">
        <f>I484-I517</f>
        <v>7804</v>
      </c>
      <c r="J485" s="70">
        <f>J484-J517</f>
        <v>36112</v>
      </c>
      <c r="K485" s="72">
        <f t="shared" si="396"/>
        <v>105.5990117803991</v>
      </c>
      <c r="L485" s="70">
        <f aca="true" t="shared" si="399" ref="L485:AB485">L484-L517</f>
        <v>0</v>
      </c>
      <c r="M485" s="70">
        <f t="shared" si="399"/>
        <v>10756.289719999995</v>
      </c>
      <c r="N485" s="70">
        <f t="shared" si="399"/>
        <v>-707.7102800000043</v>
      </c>
      <c r="O485" s="73">
        <f t="shared" si="399"/>
        <v>10411</v>
      </c>
      <c r="P485" s="79">
        <f t="shared" si="399"/>
        <v>6116</v>
      </c>
      <c r="Q485" s="70">
        <f t="shared" si="399"/>
        <v>4640</v>
      </c>
      <c r="R485" s="70">
        <f t="shared" si="399"/>
        <v>0</v>
      </c>
      <c r="S485" s="70">
        <f t="shared" si="399"/>
        <v>0</v>
      </c>
      <c r="T485" s="70">
        <f t="shared" si="399"/>
        <v>0</v>
      </c>
      <c r="U485" s="70">
        <f t="shared" si="399"/>
        <v>139</v>
      </c>
      <c r="V485" s="70">
        <f t="shared" si="399"/>
        <v>0</v>
      </c>
      <c r="W485" s="70">
        <f t="shared" si="399"/>
        <v>139</v>
      </c>
      <c r="X485" s="70">
        <f t="shared" si="399"/>
        <v>4501</v>
      </c>
      <c r="Y485" s="70">
        <f t="shared" si="399"/>
        <v>0</v>
      </c>
      <c r="Z485" s="70">
        <f t="shared" si="399"/>
        <v>0</v>
      </c>
      <c r="AA485" s="70">
        <f t="shared" si="399"/>
        <v>0</v>
      </c>
      <c r="AB485" s="73">
        <f t="shared" si="399"/>
        <v>10756</v>
      </c>
      <c r="AC485" s="80">
        <f aca="true" t="shared" si="400" ref="AC485:AC501">AB485-M485</f>
        <v>-0.2897199999952136</v>
      </c>
    </row>
    <row r="486" spans="1:29" ht="11.25">
      <c r="A486" s="81" t="s">
        <v>89</v>
      </c>
      <c r="B486" s="82">
        <f aca="true" t="shared" si="401" ref="B486:G486">B487+B493+B494+B495+B496+B497+B498+B499+B500+B501</f>
        <v>727</v>
      </c>
      <c r="C486" s="82">
        <f t="shared" si="401"/>
        <v>688</v>
      </c>
      <c r="D486" s="82">
        <f t="shared" si="401"/>
        <v>540.592</v>
      </c>
      <c r="E486" s="82">
        <f t="shared" si="401"/>
        <v>1897.43174</v>
      </c>
      <c r="F486" s="82">
        <f t="shared" si="401"/>
        <v>1715</v>
      </c>
      <c r="G486" s="82">
        <f t="shared" si="401"/>
        <v>470</v>
      </c>
      <c r="H486" s="82">
        <f t="shared" si="395"/>
        <v>90.38533317672866</v>
      </c>
      <c r="I486" s="83">
        <f>I487+I493+I494+I495+I496+I497+I498+I499+I500+I501</f>
        <v>558</v>
      </c>
      <c r="J486" s="83">
        <f>J487+J493+J494+J495+J496+J497+J498+J499+J500+J501</f>
        <v>1803</v>
      </c>
      <c r="K486" s="84">
        <f t="shared" si="396"/>
        <v>95.0231811764675</v>
      </c>
      <c r="L486" s="82">
        <f>L487+L493+L494+L495+L496+L497+L498+L499+L500+L501</f>
        <v>0</v>
      </c>
      <c r="M486" s="82">
        <f>M487+M493+M494+M495+M496+M497+M498+M499+M500+M501</f>
        <v>909.43174</v>
      </c>
      <c r="N486" s="82">
        <f>N487+N493+N494+N495+N496+N497+N498+N499+N500+N501</f>
        <v>182.43174000000002</v>
      </c>
      <c r="O486" s="85">
        <f>O487+O493+O494+O495+O496+O497+O498+O499+O500+O501</f>
        <v>776</v>
      </c>
      <c r="P486" s="86">
        <f aca="true" t="shared" si="402" ref="P486:AB486">P487+P493+P494+P495+P496+P497+P498+P499+P500+P501</f>
        <v>379</v>
      </c>
      <c r="Q486" s="82">
        <f t="shared" si="402"/>
        <v>531</v>
      </c>
      <c r="R486" s="82">
        <f t="shared" si="402"/>
        <v>0</v>
      </c>
      <c r="S486" s="82">
        <f t="shared" si="402"/>
        <v>0</v>
      </c>
      <c r="T486" s="82">
        <f t="shared" si="402"/>
        <v>0</v>
      </c>
      <c r="U486" s="82">
        <f t="shared" si="402"/>
        <v>0</v>
      </c>
      <c r="V486" s="82">
        <f t="shared" si="402"/>
        <v>0</v>
      </c>
      <c r="W486" s="82">
        <f t="shared" si="402"/>
        <v>0</v>
      </c>
      <c r="X486" s="82">
        <f t="shared" si="402"/>
        <v>531</v>
      </c>
      <c r="Y486" s="82">
        <f t="shared" si="402"/>
        <v>0</v>
      </c>
      <c r="Z486" s="82">
        <f t="shared" si="402"/>
        <v>0</v>
      </c>
      <c r="AA486" s="82">
        <f t="shared" si="402"/>
        <v>0</v>
      </c>
      <c r="AB486" s="85">
        <f t="shared" si="402"/>
        <v>910</v>
      </c>
      <c r="AC486" s="80">
        <f t="shared" si="400"/>
        <v>0.5682600000000093</v>
      </c>
    </row>
    <row r="487" spans="1:29" ht="11.25">
      <c r="A487" s="81" t="s">
        <v>90</v>
      </c>
      <c r="B487" s="87">
        <f aca="true" t="shared" si="403" ref="B487:G487">SUM(B488:B492)</f>
        <v>4</v>
      </c>
      <c r="C487" s="87">
        <f t="shared" si="403"/>
        <v>16</v>
      </c>
      <c r="D487" s="87">
        <f t="shared" si="403"/>
        <v>10.661</v>
      </c>
      <c r="E487" s="87">
        <f t="shared" si="403"/>
        <v>44.91198</v>
      </c>
      <c r="F487" s="87">
        <f t="shared" si="403"/>
        <v>49</v>
      </c>
      <c r="G487" s="87">
        <f t="shared" si="403"/>
        <v>16</v>
      </c>
      <c r="H487" s="87">
        <f t="shared" si="395"/>
        <v>109.10229297394594</v>
      </c>
      <c r="I487" s="88">
        <f>SUM(I488:I492)</f>
        <v>24</v>
      </c>
      <c r="J487" s="88">
        <f>SUM(J488:J492)</f>
        <v>57</v>
      </c>
      <c r="K487" s="84">
        <f t="shared" si="396"/>
        <v>126.91491223499834</v>
      </c>
      <c r="L487" s="87">
        <f>SUM(L488:L492)</f>
        <v>0</v>
      </c>
      <c r="M487" s="87">
        <f>SUM(M488:M492)</f>
        <v>-0.08802000000000376</v>
      </c>
      <c r="N487" s="87">
        <f>SUM(N488:N492)</f>
        <v>-4.088020000000004</v>
      </c>
      <c r="O487" s="89">
        <f>SUM(O488:O492)</f>
        <v>24</v>
      </c>
      <c r="P487" s="90">
        <f aca="true" t="shared" si="404" ref="P487:AB487">SUM(P488:P492)</f>
        <v>0</v>
      </c>
      <c r="Q487" s="87">
        <f t="shared" si="404"/>
        <v>0</v>
      </c>
      <c r="R487" s="87">
        <f t="shared" si="404"/>
        <v>0</v>
      </c>
      <c r="S487" s="87">
        <f t="shared" si="404"/>
        <v>0</v>
      </c>
      <c r="T487" s="87">
        <f t="shared" si="404"/>
        <v>0</v>
      </c>
      <c r="U487" s="87">
        <f t="shared" si="404"/>
        <v>0</v>
      </c>
      <c r="V487" s="87">
        <f t="shared" si="404"/>
        <v>0</v>
      </c>
      <c r="W487" s="87">
        <f t="shared" si="404"/>
        <v>0</v>
      </c>
      <c r="X487" s="87">
        <f t="shared" si="404"/>
        <v>0</v>
      </c>
      <c r="Y487" s="87">
        <f t="shared" si="404"/>
        <v>0</v>
      </c>
      <c r="Z487" s="87">
        <f t="shared" si="404"/>
        <v>0</v>
      </c>
      <c r="AA487" s="87">
        <f t="shared" si="404"/>
        <v>0</v>
      </c>
      <c r="AB487" s="89">
        <f t="shared" si="404"/>
        <v>0</v>
      </c>
      <c r="AC487" s="80">
        <f t="shared" si="400"/>
        <v>0.08802000000000376</v>
      </c>
    </row>
    <row r="488" spans="1:29" ht="11.25">
      <c r="A488" s="81" t="s">
        <v>91</v>
      </c>
      <c r="B488" s="91">
        <f>'[2]реализация'!M488</f>
        <v>0</v>
      </c>
      <c r="C488" s="91">
        <f>'[2]реализация'!O488</f>
        <v>5</v>
      </c>
      <c r="D488" s="87">
        <f>'[11]реализация'!D14</f>
        <v>5.039</v>
      </c>
      <c r="E488" s="87">
        <f>'[11]реализация'!E14</f>
        <v>22.02942</v>
      </c>
      <c r="F488" s="91">
        <f>'[4]СвМО'!H98</f>
        <v>22</v>
      </c>
      <c r="G488" s="91">
        <f>'[4]СвМО'!O98</f>
        <v>5</v>
      </c>
      <c r="H488" s="87">
        <f t="shared" si="395"/>
        <v>99.86645131828256</v>
      </c>
      <c r="I488" s="91">
        <f>'[4]СвМО'!X98</f>
        <v>3</v>
      </c>
      <c r="J488" s="88">
        <f aca="true" t="shared" si="405" ref="J488:J502">F488-G488+I488</f>
        <v>20</v>
      </c>
      <c r="K488" s="84">
        <f t="shared" si="396"/>
        <v>90.78768301662052</v>
      </c>
      <c r="L488" s="91">
        <f>'[11]реализация'!L14</f>
        <v>0</v>
      </c>
      <c r="M488" s="87">
        <f aca="true" t="shared" si="406" ref="M488:M502">B488+E488-F488-L488</f>
        <v>0.029419999999998225</v>
      </c>
      <c r="N488" s="93">
        <f aca="true" t="shared" si="407" ref="N488:N502">M488-B488</f>
        <v>0.029419999999998225</v>
      </c>
      <c r="O488" s="89">
        <f aca="true" t="shared" si="408" ref="O488:O502">C488-G488+I488</f>
        <v>3</v>
      </c>
      <c r="P488" s="91">
        <f>'[4]СвМО'!AD98</f>
        <v>0</v>
      </c>
      <c r="Q488" s="88">
        <f aca="true" t="shared" si="409" ref="Q488:Q501">R488+U488+X488</f>
        <v>0</v>
      </c>
      <c r="R488" s="88">
        <f aca="true" t="shared" si="410" ref="R488:R501">SUM(S488:T488)</f>
        <v>0</v>
      </c>
      <c r="S488" s="148">
        <f>'[11]реализация'!S14</f>
        <v>0</v>
      </c>
      <c r="T488" s="148">
        <f>'[11]реализация'!T14</f>
        <v>0</v>
      </c>
      <c r="U488" s="94">
        <f aca="true" t="shared" si="411" ref="U488:U501">SUM(V488:W488)</f>
        <v>0</v>
      </c>
      <c r="V488" s="148">
        <f>'[11]реализация'!V14</f>
        <v>0</v>
      </c>
      <c r="W488" s="91">
        <f>'[8]СвМО'!AI14</f>
        <v>0</v>
      </c>
      <c r="X488" s="91">
        <f>'[4]СвМО'!AK98</f>
        <v>0</v>
      </c>
      <c r="Y488" s="148">
        <f>'[11]реализация'!Y14</f>
        <v>0</v>
      </c>
      <c r="Z488" s="148">
        <f>'[11]реализация'!Z14</f>
        <v>0</v>
      </c>
      <c r="AA488" s="154">
        <f>'[11]реализация'!AA14</f>
        <v>0</v>
      </c>
      <c r="AB488" s="95">
        <f aca="true" t="shared" si="412" ref="AB488:AB501">P488+Q488+Y488+Z488-AA488</f>
        <v>0</v>
      </c>
      <c r="AC488" s="80">
        <f t="shared" si="400"/>
        <v>-0.029419999999998225</v>
      </c>
    </row>
    <row r="489" spans="1:29" ht="11.25">
      <c r="A489" s="81" t="s">
        <v>92</v>
      </c>
      <c r="B489" s="91">
        <f>'[2]реализация'!M489</f>
        <v>4</v>
      </c>
      <c r="C489" s="91">
        <f>'[2]реализация'!O489</f>
        <v>11</v>
      </c>
      <c r="D489" s="87">
        <f>'[11]реализация'!D15</f>
        <v>5.622</v>
      </c>
      <c r="E489" s="87">
        <f>'[11]реализация'!E15</f>
        <v>22.882559999999998</v>
      </c>
      <c r="F489" s="91">
        <f>'[4]СвМО'!H99</f>
        <v>27</v>
      </c>
      <c r="G489" s="91">
        <f>'[4]СвМО'!O99</f>
        <v>11</v>
      </c>
      <c r="H489" s="87">
        <f t="shared" si="395"/>
        <v>117.99379090451419</v>
      </c>
      <c r="I489" s="91">
        <f>'[4]СвМО'!X99</f>
        <v>21</v>
      </c>
      <c r="J489" s="88">
        <f t="shared" si="405"/>
        <v>37</v>
      </c>
      <c r="K489" s="84">
        <f t="shared" si="396"/>
        <v>161.69519494322316</v>
      </c>
      <c r="L489" s="91">
        <f>'[11]реализация'!L15</f>
        <v>0</v>
      </c>
      <c r="M489" s="87">
        <f t="shared" si="406"/>
        <v>-0.11744000000000199</v>
      </c>
      <c r="N489" s="93">
        <f t="shared" si="407"/>
        <v>-4.117440000000002</v>
      </c>
      <c r="O489" s="89">
        <f t="shared" si="408"/>
        <v>21</v>
      </c>
      <c r="P489" s="91">
        <f>'[4]СвМО'!AD99</f>
        <v>0</v>
      </c>
      <c r="Q489" s="88">
        <f t="shared" si="409"/>
        <v>0</v>
      </c>
      <c r="R489" s="88">
        <f t="shared" si="410"/>
        <v>0</v>
      </c>
      <c r="S489" s="148">
        <f>'[11]реализация'!S15</f>
        <v>0</v>
      </c>
      <c r="T489" s="148">
        <f>'[11]реализация'!T15</f>
        <v>0</v>
      </c>
      <c r="U489" s="94">
        <f t="shared" si="411"/>
        <v>0</v>
      </c>
      <c r="V489" s="148">
        <f>'[11]реализация'!V15</f>
        <v>0</v>
      </c>
      <c r="W489" s="91">
        <f>'[8]СвМО'!AI15</f>
        <v>0</v>
      </c>
      <c r="X489" s="91">
        <f>'[4]СвМО'!AK99</f>
        <v>0</v>
      </c>
      <c r="Y489" s="148">
        <f>'[11]реализация'!Y15</f>
        <v>0</v>
      </c>
      <c r="Z489" s="148">
        <f>'[11]реализация'!Z15</f>
        <v>0</v>
      </c>
      <c r="AA489" s="154">
        <f>'[11]реализация'!AA15</f>
        <v>0</v>
      </c>
      <c r="AB489" s="95">
        <f t="shared" si="412"/>
        <v>0</v>
      </c>
      <c r="AC489" s="80">
        <f t="shared" si="400"/>
        <v>0.11744000000000199</v>
      </c>
    </row>
    <row r="490" spans="1:29" ht="11.25">
      <c r="A490" s="81" t="s">
        <v>93</v>
      </c>
      <c r="B490" s="91">
        <f>'[2]реализация'!M490</f>
        <v>0</v>
      </c>
      <c r="C490" s="91">
        <f>'[2]реализация'!O490</f>
        <v>0</v>
      </c>
      <c r="D490" s="87">
        <f>'[11]реализация'!D16</f>
        <v>0</v>
      </c>
      <c r="E490" s="87">
        <f>'[11]реализация'!E16</f>
        <v>0</v>
      </c>
      <c r="F490" s="91">
        <f>'[4]СвМО'!H100</f>
        <v>0</v>
      </c>
      <c r="G490" s="91">
        <f>'[4]СвМО'!O100</f>
        <v>0</v>
      </c>
      <c r="H490" s="87">
        <f t="shared" si="395"/>
        <v>0</v>
      </c>
      <c r="I490" s="91">
        <f>'[4]СвМО'!X100</f>
        <v>0</v>
      </c>
      <c r="J490" s="88">
        <f t="shared" si="405"/>
        <v>0</v>
      </c>
      <c r="K490" s="84">
        <f t="shared" si="396"/>
        <v>0</v>
      </c>
      <c r="L490" s="91">
        <f>'[11]реализация'!L16</f>
        <v>0</v>
      </c>
      <c r="M490" s="87">
        <f t="shared" si="406"/>
        <v>0</v>
      </c>
      <c r="N490" s="93">
        <f t="shared" si="407"/>
        <v>0</v>
      </c>
      <c r="O490" s="89">
        <f t="shared" si="408"/>
        <v>0</v>
      </c>
      <c r="P490" s="91">
        <f>'[4]СвМО'!AD100</f>
        <v>0</v>
      </c>
      <c r="Q490" s="88">
        <f t="shared" si="409"/>
        <v>0</v>
      </c>
      <c r="R490" s="88">
        <f t="shared" si="410"/>
        <v>0</v>
      </c>
      <c r="S490" s="148">
        <f>'[11]реализация'!S16</f>
        <v>0</v>
      </c>
      <c r="T490" s="148">
        <f>'[11]реализация'!T16</f>
        <v>0</v>
      </c>
      <c r="U490" s="94">
        <f t="shared" si="411"/>
        <v>0</v>
      </c>
      <c r="V490" s="148">
        <f>'[11]реализация'!V16</f>
        <v>0</v>
      </c>
      <c r="W490" s="91">
        <f>'[8]СвМО'!AI16</f>
        <v>0</v>
      </c>
      <c r="X490" s="91">
        <f>'[4]СвМО'!AK100</f>
        <v>0</v>
      </c>
      <c r="Y490" s="148">
        <f>'[11]реализация'!Y16</f>
        <v>0</v>
      </c>
      <c r="Z490" s="148">
        <f>'[11]реализация'!Z16</f>
        <v>0</v>
      </c>
      <c r="AA490" s="154">
        <f>'[11]реализация'!AA16</f>
        <v>0</v>
      </c>
      <c r="AB490" s="95">
        <f t="shared" si="412"/>
        <v>0</v>
      </c>
      <c r="AC490" s="80">
        <f t="shared" si="400"/>
        <v>0</v>
      </c>
    </row>
    <row r="491" spans="1:29" ht="11.25">
      <c r="A491" s="81" t="s">
        <v>94</v>
      </c>
      <c r="B491" s="91">
        <f>'[2]реализация'!M491</f>
        <v>0</v>
      </c>
      <c r="C491" s="91">
        <f>'[2]реализация'!O491</f>
        <v>0</v>
      </c>
      <c r="D491" s="87">
        <f>'[11]реализация'!D17</f>
        <v>0</v>
      </c>
      <c r="E491" s="87">
        <f>'[11]реализация'!E17</f>
        <v>0</v>
      </c>
      <c r="F491" s="91">
        <f>'[4]СвМО'!H101</f>
        <v>0</v>
      </c>
      <c r="G491" s="91">
        <f>'[4]СвМО'!O101</f>
        <v>0</v>
      </c>
      <c r="H491" s="87">
        <f t="shared" si="395"/>
        <v>0</v>
      </c>
      <c r="I491" s="91">
        <f>'[4]СвМО'!X101</f>
        <v>0</v>
      </c>
      <c r="J491" s="88">
        <f t="shared" si="405"/>
        <v>0</v>
      </c>
      <c r="K491" s="84">
        <f t="shared" si="396"/>
        <v>0</v>
      </c>
      <c r="L491" s="91">
        <f>'[11]реализация'!L17</f>
        <v>0</v>
      </c>
      <c r="M491" s="87">
        <f t="shared" si="406"/>
        <v>0</v>
      </c>
      <c r="N491" s="93">
        <f t="shared" si="407"/>
        <v>0</v>
      </c>
      <c r="O491" s="89">
        <f t="shared" si="408"/>
        <v>0</v>
      </c>
      <c r="P491" s="91">
        <f>'[4]СвМО'!AD101</f>
        <v>0</v>
      </c>
      <c r="Q491" s="88">
        <f t="shared" si="409"/>
        <v>0</v>
      </c>
      <c r="R491" s="88">
        <f t="shared" si="410"/>
        <v>0</v>
      </c>
      <c r="S491" s="148">
        <f>'[11]реализация'!S17</f>
        <v>0</v>
      </c>
      <c r="T491" s="148">
        <f>'[11]реализация'!T17</f>
        <v>0</v>
      </c>
      <c r="U491" s="94">
        <f t="shared" si="411"/>
        <v>0</v>
      </c>
      <c r="V491" s="148">
        <f>'[11]реализация'!V17</f>
        <v>0</v>
      </c>
      <c r="W491" s="91">
        <f>'[8]СвМО'!AI17</f>
        <v>0</v>
      </c>
      <c r="X491" s="91">
        <f>'[4]СвМО'!AK101</f>
        <v>0</v>
      </c>
      <c r="Y491" s="148">
        <f>'[11]реализация'!Y17</f>
        <v>0</v>
      </c>
      <c r="Z491" s="148">
        <f>'[11]реализация'!Z17</f>
        <v>0</v>
      </c>
      <c r="AA491" s="154">
        <f>'[11]реализация'!AA17</f>
        <v>0</v>
      </c>
      <c r="AB491" s="95">
        <f t="shared" si="412"/>
        <v>0</v>
      </c>
      <c r="AC491" s="80">
        <f t="shared" si="400"/>
        <v>0</v>
      </c>
    </row>
    <row r="492" spans="1:29" ht="11.25">
      <c r="A492" s="81" t="s">
        <v>95</v>
      </c>
      <c r="B492" s="91">
        <f>'[2]реализация'!M492</f>
        <v>0</v>
      </c>
      <c r="C492" s="91">
        <f>'[2]реализация'!O492</f>
        <v>0</v>
      </c>
      <c r="D492" s="87">
        <f>'[11]реализация'!D18</f>
        <v>0</v>
      </c>
      <c r="E492" s="87">
        <f>'[11]реализация'!E18</f>
        <v>0</v>
      </c>
      <c r="F492" s="91">
        <f>'[4]СвМО'!H102</f>
        <v>0</v>
      </c>
      <c r="G492" s="91">
        <f>'[4]СвМО'!O102</f>
        <v>0</v>
      </c>
      <c r="H492" s="87">
        <f t="shared" si="395"/>
        <v>0</v>
      </c>
      <c r="I492" s="91">
        <f>'[4]СвМО'!X102</f>
        <v>0</v>
      </c>
      <c r="J492" s="88">
        <f t="shared" si="405"/>
        <v>0</v>
      </c>
      <c r="K492" s="84">
        <f t="shared" si="396"/>
        <v>0</v>
      </c>
      <c r="L492" s="91">
        <f>'[11]реализация'!L18</f>
        <v>0</v>
      </c>
      <c r="M492" s="87">
        <f t="shared" si="406"/>
        <v>0</v>
      </c>
      <c r="N492" s="93">
        <f t="shared" si="407"/>
        <v>0</v>
      </c>
      <c r="O492" s="89">
        <f t="shared" si="408"/>
        <v>0</v>
      </c>
      <c r="P492" s="91">
        <f>'[4]СвМО'!AD102</f>
        <v>0</v>
      </c>
      <c r="Q492" s="88">
        <f t="shared" si="409"/>
        <v>0</v>
      </c>
      <c r="R492" s="88">
        <f t="shared" si="410"/>
        <v>0</v>
      </c>
      <c r="S492" s="148">
        <f>'[11]реализация'!S18</f>
        <v>0</v>
      </c>
      <c r="T492" s="148">
        <f>'[11]реализация'!T18</f>
        <v>0</v>
      </c>
      <c r="U492" s="94">
        <f t="shared" si="411"/>
        <v>0</v>
      </c>
      <c r="V492" s="148">
        <f>'[11]реализация'!V18</f>
        <v>0</v>
      </c>
      <c r="W492" s="91">
        <f>'[8]СвМО'!AI18</f>
        <v>0</v>
      </c>
      <c r="X492" s="91">
        <f>'[4]СвМО'!AK102</f>
        <v>0</v>
      </c>
      <c r="Y492" s="148">
        <f>'[11]реализация'!Y18</f>
        <v>0</v>
      </c>
      <c r="Z492" s="148">
        <f>'[11]реализация'!Z18</f>
        <v>0</v>
      </c>
      <c r="AA492" s="154">
        <f>'[11]реализация'!AA18</f>
        <v>0</v>
      </c>
      <c r="AB492" s="95">
        <f t="shared" si="412"/>
        <v>0</v>
      </c>
      <c r="AC492" s="80">
        <f t="shared" si="400"/>
        <v>0</v>
      </c>
    </row>
    <row r="493" spans="1:29" ht="11.25">
      <c r="A493" s="81" t="s">
        <v>96</v>
      </c>
      <c r="B493" s="91">
        <f>'[2]реализация'!M493</f>
        <v>0</v>
      </c>
      <c r="C493" s="91">
        <f>'[2]реализация'!O493</f>
        <v>0</v>
      </c>
      <c r="D493" s="87">
        <f>'[11]реализация'!D19</f>
        <v>0</v>
      </c>
      <c r="E493" s="87">
        <f>'[11]реализация'!E19</f>
        <v>0</v>
      </c>
      <c r="F493" s="91">
        <f>'[4]СвМО'!H103</f>
        <v>0</v>
      </c>
      <c r="G493" s="91">
        <f>'[4]СвМО'!O103</f>
        <v>0</v>
      </c>
      <c r="H493" s="87">
        <f t="shared" si="395"/>
        <v>0</v>
      </c>
      <c r="I493" s="91">
        <f>'[4]СвМО'!X103</f>
        <v>0</v>
      </c>
      <c r="J493" s="88">
        <f t="shared" si="405"/>
        <v>0</v>
      </c>
      <c r="K493" s="84">
        <f t="shared" si="396"/>
        <v>0</v>
      </c>
      <c r="L493" s="91">
        <f>'[11]реализация'!L19</f>
        <v>0</v>
      </c>
      <c r="M493" s="87">
        <f t="shared" si="406"/>
        <v>0</v>
      </c>
      <c r="N493" s="93">
        <f t="shared" si="407"/>
        <v>0</v>
      </c>
      <c r="O493" s="89">
        <f t="shared" si="408"/>
        <v>0</v>
      </c>
      <c r="P493" s="91">
        <f>'[4]СвМО'!AD103</f>
        <v>0</v>
      </c>
      <c r="Q493" s="88">
        <f t="shared" si="409"/>
        <v>0</v>
      </c>
      <c r="R493" s="88">
        <f t="shared" si="410"/>
        <v>0</v>
      </c>
      <c r="S493" s="148">
        <f>'[11]реализация'!S19</f>
        <v>0</v>
      </c>
      <c r="T493" s="148">
        <f>'[11]реализация'!T19</f>
        <v>0</v>
      </c>
      <c r="U493" s="94">
        <f t="shared" si="411"/>
        <v>0</v>
      </c>
      <c r="V493" s="148">
        <f>'[11]реализация'!V19</f>
        <v>0</v>
      </c>
      <c r="W493" s="91">
        <f>'[8]СвМО'!AI19</f>
        <v>0</v>
      </c>
      <c r="X493" s="91">
        <f>'[4]СвМО'!AK103</f>
        <v>0</v>
      </c>
      <c r="Y493" s="148">
        <f>'[11]реализация'!Y19</f>
        <v>0</v>
      </c>
      <c r="Z493" s="148">
        <f>'[11]реализация'!Z19</f>
        <v>0</v>
      </c>
      <c r="AA493" s="154">
        <f>'[11]реализация'!AA19</f>
        <v>0</v>
      </c>
      <c r="AB493" s="95">
        <f t="shared" si="412"/>
        <v>0</v>
      </c>
      <c r="AC493" s="80">
        <f t="shared" si="400"/>
        <v>0</v>
      </c>
    </row>
    <row r="494" spans="1:29" ht="11.25">
      <c r="A494" s="81" t="s">
        <v>97</v>
      </c>
      <c r="B494" s="91">
        <f>'[2]реализация'!M494</f>
        <v>0</v>
      </c>
      <c r="C494" s="91">
        <f>'[2]реализация'!O494</f>
        <v>0</v>
      </c>
      <c r="D494" s="87">
        <f>'[11]реализация'!D20</f>
        <v>0</v>
      </c>
      <c r="E494" s="87">
        <f>'[11]реализация'!E20</f>
        <v>0</v>
      </c>
      <c r="F494" s="91">
        <f>'[4]СвМО'!H104</f>
        <v>0</v>
      </c>
      <c r="G494" s="91">
        <f>'[4]СвМО'!O104</f>
        <v>0</v>
      </c>
      <c r="H494" s="87">
        <f t="shared" si="395"/>
        <v>0</v>
      </c>
      <c r="I494" s="91">
        <f>'[4]СвМО'!X104</f>
        <v>0</v>
      </c>
      <c r="J494" s="88">
        <f t="shared" si="405"/>
        <v>0</v>
      </c>
      <c r="K494" s="84">
        <f t="shared" si="396"/>
        <v>0</v>
      </c>
      <c r="L494" s="91">
        <f>'[11]реализация'!L20</f>
        <v>0</v>
      </c>
      <c r="M494" s="87">
        <f t="shared" si="406"/>
        <v>0</v>
      </c>
      <c r="N494" s="93">
        <f t="shared" si="407"/>
        <v>0</v>
      </c>
      <c r="O494" s="89">
        <f t="shared" si="408"/>
        <v>0</v>
      </c>
      <c r="P494" s="91">
        <f>'[4]СвМО'!AD104</f>
        <v>0</v>
      </c>
      <c r="Q494" s="88">
        <f t="shared" si="409"/>
        <v>0</v>
      </c>
      <c r="R494" s="88">
        <f t="shared" si="410"/>
        <v>0</v>
      </c>
      <c r="S494" s="148">
        <f>'[11]реализация'!S20</f>
        <v>0</v>
      </c>
      <c r="T494" s="148">
        <f>'[11]реализация'!T20</f>
        <v>0</v>
      </c>
      <c r="U494" s="94">
        <f t="shared" si="411"/>
        <v>0</v>
      </c>
      <c r="V494" s="148">
        <f>'[11]реализация'!V20</f>
        <v>0</v>
      </c>
      <c r="W494" s="91">
        <f>'[8]СвМО'!AI20</f>
        <v>0</v>
      </c>
      <c r="X494" s="91">
        <f>'[4]СвМО'!AK104</f>
        <v>0</v>
      </c>
      <c r="Y494" s="148">
        <f>'[11]реализация'!Y20</f>
        <v>0</v>
      </c>
      <c r="Z494" s="148">
        <f>'[11]реализация'!Z20</f>
        <v>0</v>
      </c>
      <c r="AA494" s="154">
        <f>'[11]реализация'!AA20</f>
        <v>0</v>
      </c>
      <c r="AB494" s="95">
        <f t="shared" si="412"/>
        <v>0</v>
      </c>
      <c r="AC494" s="80">
        <f t="shared" si="400"/>
        <v>0</v>
      </c>
    </row>
    <row r="495" spans="1:29" ht="11.25">
      <c r="A495" s="81" t="s">
        <v>98</v>
      </c>
      <c r="B495" s="91">
        <f>'[2]реализация'!M495</f>
        <v>0</v>
      </c>
      <c r="C495" s="91">
        <f>'[2]реализация'!O495</f>
        <v>0</v>
      </c>
      <c r="D495" s="87">
        <f>'[11]реализация'!D21</f>
        <v>0</v>
      </c>
      <c r="E495" s="87">
        <f>'[11]реализация'!E21</f>
        <v>0</v>
      </c>
      <c r="F495" s="91">
        <f>'[4]СвМО'!H105</f>
        <v>0</v>
      </c>
      <c r="G495" s="91">
        <f>'[4]СвМО'!O105</f>
        <v>0</v>
      </c>
      <c r="H495" s="87">
        <f t="shared" si="395"/>
        <v>0</v>
      </c>
      <c r="I495" s="91">
        <f>'[4]СвМО'!X105</f>
        <v>0</v>
      </c>
      <c r="J495" s="88">
        <f t="shared" si="405"/>
        <v>0</v>
      </c>
      <c r="K495" s="84">
        <f t="shared" si="396"/>
        <v>0</v>
      </c>
      <c r="L495" s="91">
        <f>'[11]реализация'!L21</f>
        <v>0</v>
      </c>
      <c r="M495" s="87">
        <f t="shared" si="406"/>
        <v>0</v>
      </c>
      <c r="N495" s="93">
        <f t="shared" si="407"/>
        <v>0</v>
      </c>
      <c r="O495" s="89">
        <f t="shared" si="408"/>
        <v>0</v>
      </c>
      <c r="P495" s="91">
        <f>'[4]СвМО'!AD105</f>
        <v>0</v>
      </c>
      <c r="Q495" s="88">
        <f t="shared" si="409"/>
        <v>0</v>
      </c>
      <c r="R495" s="88">
        <f t="shared" si="410"/>
        <v>0</v>
      </c>
      <c r="S495" s="148">
        <f>'[11]реализация'!S21</f>
        <v>0</v>
      </c>
      <c r="T495" s="148">
        <f>'[11]реализация'!T21</f>
        <v>0</v>
      </c>
      <c r="U495" s="94">
        <f t="shared" si="411"/>
        <v>0</v>
      </c>
      <c r="V495" s="148">
        <f>'[11]реализация'!V21</f>
        <v>0</v>
      </c>
      <c r="W495" s="91">
        <f>'[8]СвМО'!AI21</f>
        <v>0</v>
      </c>
      <c r="X495" s="91">
        <f>'[4]СвМО'!AK105</f>
        <v>0</v>
      </c>
      <c r="Y495" s="148">
        <f>'[11]реализация'!Y21</f>
        <v>0</v>
      </c>
      <c r="Z495" s="148">
        <f>'[11]реализация'!Z21</f>
        <v>0</v>
      </c>
      <c r="AA495" s="154">
        <f>'[11]реализация'!AA21</f>
        <v>0</v>
      </c>
      <c r="AB495" s="95">
        <f t="shared" si="412"/>
        <v>0</v>
      </c>
      <c r="AC495" s="80">
        <f t="shared" si="400"/>
        <v>0</v>
      </c>
    </row>
    <row r="496" spans="1:29" ht="11.25">
      <c r="A496" s="81" t="s">
        <v>99</v>
      </c>
      <c r="B496" s="91">
        <f>'[2]реализация'!M496</f>
        <v>501</v>
      </c>
      <c r="C496" s="91">
        <f>'[2]реализация'!O496</f>
        <v>4</v>
      </c>
      <c r="D496" s="87">
        <f>'[11]реализация'!D22</f>
        <v>4.7</v>
      </c>
      <c r="E496" s="87">
        <f>'[11]реализация'!E22</f>
        <v>20.54734</v>
      </c>
      <c r="F496" s="91">
        <f>'[4]СвМО'!H106</f>
        <v>21</v>
      </c>
      <c r="G496" s="91">
        <f>'[4]СвМО'!O106</f>
        <v>4</v>
      </c>
      <c r="H496" s="87">
        <f t="shared" si="395"/>
        <v>102.20301021932767</v>
      </c>
      <c r="I496" s="91">
        <f>'[4]СвМО'!X106</f>
        <v>1</v>
      </c>
      <c r="J496" s="88">
        <f t="shared" si="405"/>
        <v>18</v>
      </c>
      <c r="K496" s="84">
        <f t="shared" si="396"/>
        <v>87.60258018799514</v>
      </c>
      <c r="L496" s="91">
        <f>'[11]реализация'!L22</f>
        <v>0</v>
      </c>
      <c r="M496" s="87">
        <f t="shared" si="406"/>
        <v>500.54733999999996</v>
      </c>
      <c r="N496" s="93">
        <f t="shared" si="407"/>
        <v>-0.45266000000003714</v>
      </c>
      <c r="O496" s="89">
        <f t="shared" si="408"/>
        <v>1</v>
      </c>
      <c r="P496" s="91">
        <f>'[4]СвМО'!AD106</f>
        <v>0</v>
      </c>
      <c r="Q496" s="88">
        <f t="shared" si="409"/>
        <v>501</v>
      </c>
      <c r="R496" s="88">
        <f t="shared" si="410"/>
        <v>0</v>
      </c>
      <c r="S496" s="148">
        <f>'[11]реализация'!S22</f>
        <v>0</v>
      </c>
      <c r="T496" s="148">
        <f>'[11]реализация'!T22</f>
        <v>0</v>
      </c>
      <c r="U496" s="94">
        <f t="shared" si="411"/>
        <v>0</v>
      </c>
      <c r="V496" s="148">
        <f>'[11]реализация'!V22</f>
        <v>0</v>
      </c>
      <c r="W496" s="91">
        <f>'[8]СвМО'!AI22</f>
        <v>0</v>
      </c>
      <c r="X496" s="91">
        <f>'[4]СвМО'!AK106</f>
        <v>501</v>
      </c>
      <c r="Y496" s="148">
        <f>'[11]реализация'!Y22</f>
        <v>0</v>
      </c>
      <c r="Z496" s="148">
        <f>'[11]реализация'!Z22</f>
        <v>0</v>
      </c>
      <c r="AA496" s="154">
        <f>'[11]реализация'!AA22</f>
        <v>0</v>
      </c>
      <c r="AB496" s="95">
        <f t="shared" si="412"/>
        <v>501</v>
      </c>
      <c r="AC496" s="80">
        <f t="shared" si="400"/>
        <v>0.45266000000003714</v>
      </c>
    </row>
    <row r="497" spans="1:29" ht="11.25">
      <c r="A497" s="81" t="s">
        <v>100</v>
      </c>
      <c r="B497" s="91">
        <f>'[2]реализация'!M497</f>
        <v>0</v>
      </c>
      <c r="C497" s="91">
        <f>'[2]реализация'!O497</f>
        <v>0</v>
      </c>
      <c r="D497" s="87">
        <f>'[11]реализация'!D23</f>
        <v>0</v>
      </c>
      <c r="E497" s="87">
        <f>'[11]реализация'!E23</f>
        <v>0</v>
      </c>
      <c r="F497" s="91">
        <f>'[4]СвМО'!H107</f>
        <v>0</v>
      </c>
      <c r="G497" s="91">
        <f>'[4]СвМО'!O107</f>
        <v>0</v>
      </c>
      <c r="H497" s="87">
        <f t="shared" si="395"/>
        <v>0</v>
      </c>
      <c r="I497" s="91">
        <f>'[4]СвМО'!X107</f>
        <v>0</v>
      </c>
      <c r="J497" s="88">
        <f t="shared" si="405"/>
        <v>0</v>
      </c>
      <c r="K497" s="84">
        <f t="shared" si="396"/>
        <v>0</v>
      </c>
      <c r="L497" s="91">
        <f>'[11]реализация'!L23</f>
        <v>0</v>
      </c>
      <c r="M497" s="87">
        <f t="shared" si="406"/>
        <v>0</v>
      </c>
      <c r="N497" s="93">
        <f t="shared" si="407"/>
        <v>0</v>
      </c>
      <c r="O497" s="89">
        <f t="shared" si="408"/>
        <v>0</v>
      </c>
      <c r="P497" s="91">
        <f>'[4]СвМО'!AD107</f>
        <v>0</v>
      </c>
      <c r="Q497" s="88">
        <f t="shared" si="409"/>
        <v>0</v>
      </c>
      <c r="R497" s="88">
        <f t="shared" si="410"/>
        <v>0</v>
      </c>
      <c r="S497" s="148">
        <f>'[11]реализация'!S23</f>
        <v>0</v>
      </c>
      <c r="T497" s="148">
        <f>'[11]реализация'!T23</f>
        <v>0</v>
      </c>
      <c r="U497" s="94">
        <f t="shared" si="411"/>
        <v>0</v>
      </c>
      <c r="V497" s="148">
        <f>'[11]реализация'!V23</f>
        <v>0</v>
      </c>
      <c r="W497" s="91">
        <f>'[8]СвМО'!AI23</f>
        <v>0</v>
      </c>
      <c r="X497" s="91">
        <f>'[4]СвМО'!AK107</f>
        <v>0</v>
      </c>
      <c r="Y497" s="148">
        <f>'[11]реализация'!Y23</f>
        <v>0</v>
      </c>
      <c r="Z497" s="148">
        <f>'[11]реализация'!Z23</f>
        <v>0</v>
      </c>
      <c r="AA497" s="154">
        <f>'[11]реализация'!AA23</f>
        <v>0</v>
      </c>
      <c r="AB497" s="95">
        <f t="shared" si="412"/>
        <v>0</v>
      </c>
      <c r="AC497" s="80">
        <f t="shared" si="400"/>
        <v>0</v>
      </c>
    </row>
    <row r="498" spans="1:29" ht="11.25">
      <c r="A498" s="81" t="s">
        <v>101</v>
      </c>
      <c r="B498" s="91">
        <f>'[2]реализация'!M498</f>
        <v>8</v>
      </c>
      <c r="C498" s="91">
        <f>'[2]реализация'!O498</f>
        <v>139</v>
      </c>
      <c r="D498" s="87">
        <f>'[11]реализация'!D24</f>
        <v>114.56799999999998</v>
      </c>
      <c r="E498" s="87">
        <f>'[11]реализация'!E24</f>
        <v>447.12914</v>
      </c>
      <c r="F498" s="91">
        <f>'[4]СвМО'!H108</f>
        <v>422</v>
      </c>
      <c r="G498" s="91">
        <f>'[4]СвМО'!O108</f>
        <v>135</v>
      </c>
      <c r="H498" s="87">
        <f t="shared" si="395"/>
        <v>94.37989212691438</v>
      </c>
      <c r="I498" s="91">
        <f>'[4]СвМО'!X108</f>
        <v>214</v>
      </c>
      <c r="J498" s="88">
        <f t="shared" si="405"/>
        <v>501</v>
      </c>
      <c r="K498" s="84">
        <f t="shared" si="396"/>
        <v>112.04816577152631</v>
      </c>
      <c r="L498" s="91">
        <f>'[11]реализация'!L24</f>
        <v>0</v>
      </c>
      <c r="M498" s="87">
        <f t="shared" si="406"/>
        <v>33.12914000000001</v>
      </c>
      <c r="N498" s="93">
        <f t="shared" si="407"/>
        <v>25.129140000000007</v>
      </c>
      <c r="O498" s="89">
        <f t="shared" si="408"/>
        <v>218</v>
      </c>
      <c r="P498" s="91">
        <f>'[4]СвМО'!AD108</f>
        <v>33</v>
      </c>
      <c r="Q498" s="88">
        <f t="shared" si="409"/>
        <v>0</v>
      </c>
      <c r="R498" s="88">
        <f t="shared" si="410"/>
        <v>0</v>
      </c>
      <c r="S498" s="148">
        <f>'[11]реализация'!S24</f>
        <v>0</v>
      </c>
      <c r="T498" s="148">
        <f>'[11]реализация'!T24</f>
        <v>0</v>
      </c>
      <c r="U498" s="94">
        <f t="shared" si="411"/>
        <v>0</v>
      </c>
      <c r="V498" s="148">
        <f>'[11]реализация'!V24</f>
        <v>0</v>
      </c>
      <c r="W498" s="91">
        <f>'[8]СвМО'!AI24</f>
        <v>0</v>
      </c>
      <c r="X498" s="91">
        <f>'[4]СвМО'!AK108</f>
        <v>0</v>
      </c>
      <c r="Y498" s="148">
        <f>'[11]реализация'!Y24</f>
        <v>0</v>
      </c>
      <c r="Z498" s="148">
        <f>'[11]реализация'!Z24</f>
        <v>0</v>
      </c>
      <c r="AA498" s="154">
        <f>'[11]реализация'!AA24</f>
        <v>0</v>
      </c>
      <c r="AB498" s="95">
        <f t="shared" si="412"/>
        <v>33</v>
      </c>
      <c r="AC498" s="80">
        <f t="shared" si="400"/>
        <v>-0.1291400000000067</v>
      </c>
    </row>
    <row r="499" spans="1:29" ht="11.25">
      <c r="A499" s="81" t="s">
        <v>102</v>
      </c>
      <c r="B499" s="91">
        <f>'[2]реализация'!M499</f>
        <v>10</v>
      </c>
      <c r="C499" s="91">
        <f>'[2]реализация'!O499</f>
        <v>11</v>
      </c>
      <c r="D499" s="87">
        <f>'[11]реализация'!D25</f>
        <v>47.720000000000006</v>
      </c>
      <c r="E499" s="87">
        <f>'[11]реализация'!E25</f>
        <v>140.98757999999998</v>
      </c>
      <c r="F499" s="91">
        <f>'[4]СвМО'!H109</f>
        <v>98</v>
      </c>
      <c r="G499" s="91">
        <f>'[4]СвМО'!O109</f>
        <v>8</v>
      </c>
      <c r="H499" s="87">
        <f t="shared" si="395"/>
        <v>69.5096688658675</v>
      </c>
      <c r="I499" s="91">
        <f>'[4]СвМО'!X109</f>
        <v>1</v>
      </c>
      <c r="J499" s="88">
        <f t="shared" si="405"/>
        <v>91</v>
      </c>
      <c r="K499" s="84">
        <f t="shared" si="396"/>
        <v>64.54469251830552</v>
      </c>
      <c r="L499" s="91">
        <f>'[11]реализация'!L25</f>
        <v>0</v>
      </c>
      <c r="M499" s="87">
        <f t="shared" si="406"/>
        <v>52.98757999999998</v>
      </c>
      <c r="N499" s="93">
        <f t="shared" si="407"/>
        <v>42.98757999999998</v>
      </c>
      <c r="O499" s="89">
        <f t="shared" si="408"/>
        <v>4</v>
      </c>
      <c r="P499" s="91">
        <f>'[4]СвМО'!AD109</f>
        <v>53</v>
      </c>
      <c r="Q499" s="88">
        <f t="shared" si="409"/>
        <v>0</v>
      </c>
      <c r="R499" s="88">
        <f t="shared" si="410"/>
        <v>0</v>
      </c>
      <c r="S499" s="148">
        <f>'[11]реализация'!S25</f>
        <v>0</v>
      </c>
      <c r="T499" s="148">
        <f>'[11]реализация'!T25</f>
        <v>0</v>
      </c>
      <c r="U499" s="94">
        <f t="shared" si="411"/>
        <v>0</v>
      </c>
      <c r="V499" s="148">
        <f>'[11]реализация'!V25</f>
        <v>0</v>
      </c>
      <c r="W499" s="91">
        <f>'[8]СвМО'!AI25</f>
        <v>0</v>
      </c>
      <c r="X499" s="91">
        <f>'[4]СвМО'!AK109</f>
        <v>0</v>
      </c>
      <c r="Y499" s="148">
        <f>'[11]реализация'!Y25</f>
        <v>0</v>
      </c>
      <c r="Z499" s="148">
        <f>'[11]реализация'!Z25</f>
        <v>0</v>
      </c>
      <c r="AA499" s="154">
        <f>'[11]реализация'!AA25</f>
        <v>0</v>
      </c>
      <c r="AB499" s="95">
        <f t="shared" si="412"/>
        <v>53</v>
      </c>
      <c r="AC499" s="80">
        <f t="shared" si="400"/>
        <v>0.012420000000020082</v>
      </c>
    </row>
    <row r="500" spans="1:29" ht="11.25">
      <c r="A500" s="81" t="s">
        <v>103</v>
      </c>
      <c r="B500" s="91">
        <f>'[2]реализация'!M500</f>
        <v>0</v>
      </c>
      <c r="C500" s="91">
        <f>'[2]реализация'!O500</f>
        <v>139</v>
      </c>
      <c r="D500" s="87">
        <f>'[11]реализация'!D26</f>
        <v>70.099</v>
      </c>
      <c r="E500" s="87">
        <f>'[11]реализация'!E26</f>
        <v>231.79683999999997</v>
      </c>
      <c r="F500" s="91">
        <f>'[4]СвМО'!H110</f>
        <v>232</v>
      </c>
      <c r="G500" s="91">
        <f>'[4]СвМО'!O110</f>
        <v>72</v>
      </c>
      <c r="H500" s="87">
        <f t="shared" si="395"/>
        <v>100.08764571596404</v>
      </c>
      <c r="I500" s="91">
        <f>'[4]СвМО'!X110</f>
        <v>122</v>
      </c>
      <c r="J500" s="88">
        <f t="shared" si="405"/>
        <v>282</v>
      </c>
      <c r="K500" s="84">
        <f t="shared" si="396"/>
        <v>121.65825901681838</v>
      </c>
      <c r="L500" s="91">
        <f>'[11]реализация'!L26</f>
        <v>0</v>
      </c>
      <c r="M500" s="87">
        <f t="shared" si="406"/>
        <v>-0.20316000000002532</v>
      </c>
      <c r="N500" s="93">
        <f t="shared" si="407"/>
        <v>-0.20316000000002532</v>
      </c>
      <c r="O500" s="89">
        <f t="shared" si="408"/>
        <v>189</v>
      </c>
      <c r="P500" s="91">
        <f>'[4]СвМО'!AD110</f>
        <v>0</v>
      </c>
      <c r="Q500" s="88">
        <f t="shared" si="409"/>
        <v>0</v>
      </c>
      <c r="R500" s="88">
        <f t="shared" si="410"/>
        <v>0</v>
      </c>
      <c r="S500" s="148">
        <f>'[11]реализация'!S26</f>
        <v>0</v>
      </c>
      <c r="T500" s="148">
        <f>'[11]реализация'!T26</f>
        <v>0</v>
      </c>
      <c r="U500" s="94">
        <f t="shared" si="411"/>
        <v>0</v>
      </c>
      <c r="V500" s="148">
        <f>'[11]реализация'!V26</f>
        <v>0</v>
      </c>
      <c r="W500" s="91">
        <f>'[8]СвМО'!AI26</f>
        <v>0</v>
      </c>
      <c r="X500" s="91">
        <f>'[4]СвМО'!AK110</f>
        <v>0</v>
      </c>
      <c r="Y500" s="148">
        <f>'[11]реализация'!Y26</f>
        <v>0</v>
      </c>
      <c r="Z500" s="148">
        <f>'[11]реализация'!Z26</f>
        <v>0</v>
      </c>
      <c r="AA500" s="154">
        <f>'[11]реализация'!AA26</f>
        <v>0</v>
      </c>
      <c r="AB500" s="95">
        <f t="shared" si="412"/>
        <v>0</v>
      </c>
      <c r="AC500" s="80">
        <f t="shared" si="400"/>
        <v>0.20316000000002532</v>
      </c>
    </row>
    <row r="501" spans="1:29" ht="11.25">
      <c r="A501" s="81" t="s">
        <v>104</v>
      </c>
      <c r="B501" s="91">
        <f>'[2]реализация'!M501</f>
        <v>204</v>
      </c>
      <c r="C501" s="91">
        <f>'[2]реализация'!O501</f>
        <v>379</v>
      </c>
      <c r="D501" s="87">
        <f>'[11]реализация'!D27</f>
        <v>292.844</v>
      </c>
      <c r="E501" s="87">
        <f>'[11]реализация'!E27</f>
        <v>1012.0588600000001</v>
      </c>
      <c r="F501" s="91">
        <f>'[4]СвМО'!H111</f>
        <v>893</v>
      </c>
      <c r="G501" s="91">
        <f>'[4]СвМО'!O111</f>
        <v>235</v>
      </c>
      <c r="H501" s="87">
        <f t="shared" si="395"/>
        <v>88.2359747337225</v>
      </c>
      <c r="I501" s="91">
        <f>'[4]СвМО'!X111</f>
        <v>196</v>
      </c>
      <c r="J501" s="88">
        <f t="shared" si="405"/>
        <v>854</v>
      </c>
      <c r="K501" s="84">
        <f t="shared" si="396"/>
        <v>84.38244392228333</v>
      </c>
      <c r="L501" s="91">
        <f>'[11]реализация'!L27</f>
        <v>0</v>
      </c>
      <c r="M501" s="87">
        <f t="shared" si="406"/>
        <v>323.0588600000001</v>
      </c>
      <c r="N501" s="93">
        <f t="shared" si="407"/>
        <v>119.0588600000001</v>
      </c>
      <c r="O501" s="89">
        <f t="shared" si="408"/>
        <v>340</v>
      </c>
      <c r="P501" s="91">
        <f>'[4]СвМО'!AD111</f>
        <v>293</v>
      </c>
      <c r="Q501" s="88">
        <f t="shared" si="409"/>
        <v>30</v>
      </c>
      <c r="R501" s="88">
        <f t="shared" si="410"/>
        <v>0</v>
      </c>
      <c r="S501" s="148">
        <f>'[11]реализация'!S27</f>
        <v>0</v>
      </c>
      <c r="T501" s="148">
        <f>'[11]реализация'!T27</f>
        <v>0</v>
      </c>
      <c r="U501" s="94">
        <f t="shared" si="411"/>
        <v>0</v>
      </c>
      <c r="V501" s="148">
        <f>'[11]реализация'!V27</f>
        <v>0</v>
      </c>
      <c r="W501" s="91">
        <f>'[8]СвМО'!AI27</f>
        <v>0</v>
      </c>
      <c r="X501" s="91">
        <f>'[4]СвМО'!AK111</f>
        <v>30</v>
      </c>
      <c r="Y501" s="148">
        <f>'[11]реализация'!Y27</f>
        <v>0</v>
      </c>
      <c r="Z501" s="148">
        <f>'[11]реализация'!Z27</f>
        <v>0</v>
      </c>
      <c r="AA501" s="154">
        <f>'[11]реализация'!AA27</f>
        <v>0</v>
      </c>
      <c r="AB501" s="95">
        <f t="shared" si="412"/>
        <v>323</v>
      </c>
      <c r="AC501" s="80">
        <f t="shared" si="400"/>
        <v>-0.05886000000009517</v>
      </c>
    </row>
    <row r="502" spans="1:29" ht="11.25">
      <c r="A502" s="81" t="s">
        <v>105</v>
      </c>
      <c r="B502" s="91">
        <f>'[2]реализация'!M502</f>
        <v>1356</v>
      </c>
      <c r="C502" s="91">
        <f>'[2]реализация'!O502</f>
        <v>3301</v>
      </c>
      <c r="D502" s="87">
        <f>'[11]реализация'!D28</f>
        <v>2089.327</v>
      </c>
      <c r="E502" s="87">
        <f>'[11]реализация'!E28</f>
        <v>9923.65368</v>
      </c>
      <c r="F502" s="91">
        <f>'[4]СвМО'!H112</f>
        <v>11186</v>
      </c>
      <c r="G502" s="91">
        <f>'[4]СвМО'!O112</f>
        <v>2826</v>
      </c>
      <c r="H502" s="87">
        <f t="shared" si="395"/>
        <v>112.72058014825848</v>
      </c>
      <c r="I502" s="91">
        <f>'[4]СвМО'!X112</f>
        <v>3407</v>
      </c>
      <c r="J502" s="88">
        <f t="shared" si="405"/>
        <v>11767</v>
      </c>
      <c r="K502" s="84">
        <f t="shared" si="396"/>
        <v>118.57527861653472</v>
      </c>
      <c r="L502" s="91">
        <f>'[11]реализация'!L28</f>
        <v>0</v>
      </c>
      <c r="M502" s="87">
        <f t="shared" si="406"/>
        <v>93.65367999999944</v>
      </c>
      <c r="N502" s="93">
        <f t="shared" si="407"/>
        <v>-1262.3463200000006</v>
      </c>
      <c r="O502" s="89">
        <f t="shared" si="408"/>
        <v>3882</v>
      </c>
      <c r="P502" s="91">
        <f>'[4]СвМО'!AD112</f>
        <v>69</v>
      </c>
      <c r="Q502" s="88">
        <f>R502+U502+X502</f>
        <v>25</v>
      </c>
      <c r="R502" s="88">
        <f>SUM(S502:T502)</f>
        <v>0</v>
      </c>
      <c r="S502" s="148">
        <f>'[11]реализация'!S28</f>
        <v>0</v>
      </c>
      <c r="T502" s="148">
        <f>'[11]реализация'!T28</f>
        <v>0</v>
      </c>
      <c r="U502" s="94">
        <f>SUM(V502:W502)</f>
        <v>0</v>
      </c>
      <c r="V502" s="148">
        <f>'[11]реализация'!V28</f>
        <v>0</v>
      </c>
      <c r="W502" s="91">
        <f>'[8]СвМО'!AI28</f>
        <v>0</v>
      </c>
      <c r="X502" s="91">
        <f>'[4]СвМО'!AK112</f>
        <v>25</v>
      </c>
      <c r="Y502" s="148">
        <f>'[11]реализация'!Y28</f>
        <v>0</v>
      </c>
      <c r="Z502" s="148">
        <f>'[11]реализация'!Z28</f>
        <v>0</v>
      </c>
      <c r="AA502" s="154">
        <f>'[11]реализация'!AA28</f>
        <v>0</v>
      </c>
      <c r="AB502" s="95">
        <f>P502+Q502+Y502+Z502-AA502</f>
        <v>94</v>
      </c>
      <c r="AC502" s="80">
        <f>AB502-M502</f>
        <v>0.34632000000055996</v>
      </c>
    </row>
    <row r="503" spans="1:29" ht="11.25">
      <c r="A503" s="81" t="s">
        <v>106</v>
      </c>
      <c r="B503" s="87">
        <f aca="true" t="shared" si="413" ref="B503:G503">SUM(B504:B508)</f>
        <v>47</v>
      </c>
      <c r="C503" s="87">
        <f t="shared" si="413"/>
        <v>2037</v>
      </c>
      <c r="D503" s="87">
        <f t="shared" si="413"/>
        <v>492.16499999999996</v>
      </c>
      <c r="E503" s="87">
        <f t="shared" si="413"/>
        <v>1785.6999</v>
      </c>
      <c r="F503" s="87">
        <f t="shared" si="413"/>
        <v>1823</v>
      </c>
      <c r="G503" s="87">
        <f t="shared" si="413"/>
        <v>1165</v>
      </c>
      <c r="H503" s="87">
        <f t="shared" si="395"/>
        <v>102.08882242755348</v>
      </c>
      <c r="I503" s="88">
        <f>SUM(I504:I508)</f>
        <v>1048</v>
      </c>
      <c r="J503" s="88">
        <f>SUM(J504:J508)</f>
        <v>1706</v>
      </c>
      <c r="K503" s="84">
        <f t="shared" si="396"/>
        <v>95.53676964421625</v>
      </c>
      <c r="L503" s="87">
        <f>SUM(L504:L508)</f>
        <v>0</v>
      </c>
      <c r="M503" s="87">
        <f>SUM(M504:M508)</f>
        <v>9.699899999999985</v>
      </c>
      <c r="N503" s="87">
        <f>SUM(N504:N508)</f>
        <v>-37.300100000000015</v>
      </c>
      <c r="O503" s="89">
        <f>SUM(O504:O508)</f>
        <v>1920</v>
      </c>
      <c r="P503" s="90">
        <f aca="true" t="shared" si="414" ref="P503:AB503">SUM(P504:P508)</f>
        <v>10</v>
      </c>
      <c r="Q503" s="87">
        <f t="shared" si="414"/>
        <v>0</v>
      </c>
      <c r="R503" s="87">
        <f t="shared" si="414"/>
        <v>0</v>
      </c>
      <c r="S503" s="87">
        <f t="shared" si="414"/>
        <v>0</v>
      </c>
      <c r="T503" s="87">
        <f t="shared" si="414"/>
        <v>0</v>
      </c>
      <c r="U503" s="87">
        <f t="shared" si="414"/>
        <v>0</v>
      </c>
      <c r="V503" s="87">
        <f t="shared" si="414"/>
        <v>0</v>
      </c>
      <c r="W503" s="87">
        <f t="shared" si="414"/>
        <v>0</v>
      </c>
      <c r="X503" s="87">
        <f t="shared" si="414"/>
        <v>0</v>
      </c>
      <c r="Y503" s="87">
        <f t="shared" si="414"/>
        <v>0</v>
      </c>
      <c r="Z503" s="87">
        <f t="shared" si="414"/>
        <v>0</v>
      </c>
      <c r="AA503" s="87">
        <f t="shared" si="414"/>
        <v>0</v>
      </c>
      <c r="AB503" s="89">
        <f t="shared" si="414"/>
        <v>10</v>
      </c>
      <c r="AC503" s="80">
        <f aca="true" t="shared" si="415" ref="AC503:AC532">AB503-M503</f>
        <v>0.3001000000000147</v>
      </c>
    </row>
    <row r="504" spans="1:29" ht="11.25">
      <c r="A504" s="81" t="s">
        <v>107</v>
      </c>
      <c r="B504" s="91">
        <f>'[2]реализация'!M504</f>
        <v>0</v>
      </c>
      <c r="C504" s="91">
        <f>'[2]реализация'!O504</f>
        <v>0</v>
      </c>
      <c r="D504" s="87">
        <f>'[11]реализация'!D30</f>
        <v>0</v>
      </c>
      <c r="E504" s="87">
        <f>'[11]реализация'!E30</f>
        <v>0</v>
      </c>
      <c r="F504" s="91">
        <f>'[4]СвМО'!H114</f>
        <v>0</v>
      </c>
      <c r="G504" s="91">
        <f>'[4]СвМО'!O114</f>
        <v>0</v>
      </c>
      <c r="H504" s="87">
        <f t="shared" si="395"/>
        <v>0</v>
      </c>
      <c r="I504" s="91">
        <f>'[4]СвМО'!X114</f>
        <v>0</v>
      </c>
      <c r="J504" s="88">
        <f aca="true" t="shared" si="416" ref="J504:J516">F504-G504+I504</f>
        <v>0</v>
      </c>
      <c r="K504" s="84">
        <f t="shared" si="396"/>
        <v>0</v>
      </c>
      <c r="L504" s="91">
        <f>'[11]реализация'!L30</f>
        <v>0</v>
      </c>
      <c r="M504" s="87">
        <f aca="true" t="shared" si="417" ref="M504:M516">B504+E504-F504-L504</f>
        <v>0</v>
      </c>
      <c r="N504" s="93">
        <f aca="true" t="shared" si="418" ref="N504:N516">M504-B504</f>
        <v>0</v>
      </c>
      <c r="O504" s="89">
        <f aca="true" t="shared" si="419" ref="O504:O516">C504-G504+I504</f>
        <v>0</v>
      </c>
      <c r="P504" s="91">
        <f>'[4]СвМО'!AD114</f>
        <v>0</v>
      </c>
      <c r="Q504" s="88">
        <f>R504+U504+X504</f>
        <v>0</v>
      </c>
      <c r="R504" s="88">
        <f>SUM(S504:T504)</f>
        <v>0</v>
      </c>
      <c r="S504" s="148">
        <f>'[11]реализация'!S30</f>
        <v>0</v>
      </c>
      <c r="T504" s="148">
        <f>'[11]реализация'!T30</f>
        <v>0</v>
      </c>
      <c r="U504" s="94">
        <f>SUM(V504:W504)</f>
        <v>0</v>
      </c>
      <c r="V504" s="148">
        <f>'[11]реализация'!V30</f>
        <v>0</v>
      </c>
      <c r="W504" s="91">
        <f>'[8]СвМО'!AI30</f>
        <v>0</v>
      </c>
      <c r="X504" s="91">
        <f>'[4]СвМО'!AK114</f>
        <v>0</v>
      </c>
      <c r="Y504" s="148">
        <f>'[11]реализация'!Y30</f>
        <v>0</v>
      </c>
      <c r="Z504" s="148">
        <f>'[11]реализация'!Z30</f>
        <v>0</v>
      </c>
      <c r="AA504" s="154">
        <f>'[11]реализация'!AA30</f>
        <v>0</v>
      </c>
      <c r="AB504" s="95">
        <f aca="true" t="shared" si="420" ref="AB504:AB513">P504+Q504+Y504+Z504-AA504</f>
        <v>0</v>
      </c>
      <c r="AC504" s="80">
        <f t="shared" si="415"/>
        <v>0</v>
      </c>
    </row>
    <row r="505" spans="1:29" ht="11.25">
      <c r="A505" s="81" t="s">
        <v>108</v>
      </c>
      <c r="B505" s="91">
        <f>'[2]реализация'!M505</f>
        <v>0</v>
      </c>
      <c r="C505" s="91">
        <f>'[2]реализация'!O505</f>
        <v>0</v>
      </c>
      <c r="D505" s="87">
        <f>'[11]реализация'!D31</f>
        <v>0</v>
      </c>
      <c r="E505" s="87">
        <f>'[11]реализация'!E31</f>
        <v>0</v>
      </c>
      <c r="F505" s="91">
        <f>'[4]СвМО'!H115</f>
        <v>0</v>
      </c>
      <c r="G505" s="91">
        <f>'[4]СвМО'!O115</f>
        <v>0</v>
      </c>
      <c r="H505" s="87">
        <f t="shared" si="395"/>
        <v>0</v>
      </c>
      <c r="I505" s="91">
        <f>'[4]СвМО'!X115</f>
        <v>0</v>
      </c>
      <c r="J505" s="88">
        <f t="shared" si="416"/>
        <v>0</v>
      </c>
      <c r="K505" s="84">
        <f t="shared" si="396"/>
        <v>0</v>
      </c>
      <c r="L505" s="91">
        <f>'[11]реализация'!L31</f>
        <v>0</v>
      </c>
      <c r="M505" s="87">
        <f t="shared" si="417"/>
        <v>0</v>
      </c>
      <c r="N505" s="93">
        <f t="shared" si="418"/>
        <v>0</v>
      </c>
      <c r="O505" s="89">
        <f t="shared" si="419"/>
        <v>0</v>
      </c>
      <c r="P505" s="91">
        <f>'[4]СвМО'!AD115</f>
        <v>0</v>
      </c>
      <c r="Q505" s="88">
        <f aca="true" t="shared" si="421" ref="Q505:Q513">R505+U505+X505</f>
        <v>0</v>
      </c>
      <c r="R505" s="88">
        <f aca="true" t="shared" si="422" ref="R505:R513">SUM(S505:T505)</f>
        <v>0</v>
      </c>
      <c r="S505" s="148">
        <f>'[11]реализация'!S31</f>
        <v>0</v>
      </c>
      <c r="T505" s="148">
        <f>'[11]реализация'!T31</f>
        <v>0</v>
      </c>
      <c r="U505" s="94">
        <f aca="true" t="shared" si="423" ref="U505:U513">SUM(V505:W505)</f>
        <v>0</v>
      </c>
      <c r="V505" s="148">
        <f>'[11]реализация'!V31</f>
        <v>0</v>
      </c>
      <c r="W505" s="91">
        <f>'[8]СвМО'!AI31</f>
        <v>0</v>
      </c>
      <c r="X505" s="91">
        <f>'[4]СвМО'!AK115</f>
        <v>0</v>
      </c>
      <c r="Y505" s="148">
        <f>'[11]реализация'!Y31</f>
        <v>0</v>
      </c>
      <c r="Z505" s="148">
        <f>'[11]реализация'!Z31</f>
        <v>0</v>
      </c>
      <c r="AA505" s="154">
        <f>'[11]реализация'!AA31</f>
        <v>0</v>
      </c>
      <c r="AB505" s="95">
        <f t="shared" si="420"/>
        <v>0</v>
      </c>
      <c r="AC505" s="80">
        <f t="shared" si="415"/>
        <v>0</v>
      </c>
    </row>
    <row r="506" spans="1:29" ht="11.25">
      <c r="A506" s="81" t="s">
        <v>109</v>
      </c>
      <c r="B506" s="91">
        <f>'[2]реализация'!M506</f>
        <v>5</v>
      </c>
      <c r="C506" s="91">
        <f>'[2]реализация'!O506</f>
        <v>1279</v>
      </c>
      <c r="D506" s="87">
        <f>'[11]реализация'!D32</f>
        <v>257.21999999999997</v>
      </c>
      <c r="E506" s="87">
        <f>'[11]реализация'!E32</f>
        <v>930.12202</v>
      </c>
      <c r="F506" s="91">
        <f>'[4]СвМО'!H116</f>
        <v>935</v>
      </c>
      <c r="G506" s="91">
        <f>'[4]СвМО'!O116</f>
        <v>834</v>
      </c>
      <c r="H506" s="87">
        <f t="shared" si="395"/>
        <v>100.52444516903276</v>
      </c>
      <c r="I506" s="91">
        <f>'[4]СвМО'!X116</f>
        <v>518</v>
      </c>
      <c r="J506" s="88">
        <f t="shared" si="416"/>
        <v>619</v>
      </c>
      <c r="K506" s="84">
        <f t="shared" si="396"/>
        <v>66.55040808516715</v>
      </c>
      <c r="L506" s="91">
        <f>'[11]реализация'!L32</f>
        <v>0</v>
      </c>
      <c r="M506" s="87">
        <f t="shared" si="417"/>
        <v>0.12202000000002045</v>
      </c>
      <c r="N506" s="93">
        <f t="shared" si="418"/>
        <v>-4.8779799999999796</v>
      </c>
      <c r="O506" s="89">
        <f t="shared" si="419"/>
        <v>963</v>
      </c>
      <c r="P506" s="91">
        <f>'[4]СвМО'!AD116</f>
        <v>0</v>
      </c>
      <c r="Q506" s="88">
        <f t="shared" si="421"/>
        <v>0</v>
      </c>
      <c r="R506" s="88">
        <f t="shared" si="422"/>
        <v>0</v>
      </c>
      <c r="S506" s="148">
        <f>'[11]реализация'!S32</f>
        <v>0</v>
      </c>
      <c r="T506" s="148">
        <f>'[11]реализация'!T32</f>
        <v>0</v>
      </c>
      <c r="U506" s="94">
        <f t="shared" si="423"/>
        <v>0</v>
      </c>
      <c r="V506" s="148">
        <f>'[11]реализация'!V32</f>
        <v>0</v>
      </c>
      <c r="W506" s="91">
        <f>'[8]СвМО'!AI32</f>
        <v>0</v>
      </c>
      <c r="X506" s="91">
        <f>'[4]СвМО'!AK116</f>
        <v>0</v>
      </c>
      <c r="Y506" s="148">
        <f>'[11]реализация'!Y32</f>
        <v>0</v>
      </c>
      <c r="Z506" s="148">
        <f>'[11]реализация'!Z32</f>
        <v>0</v>
      </c>
      <c r="AA506" s="154">
        <f>'[11]реализация'!AA32</f>
        <v>0</v>
      </c>
      <c r="AB506" s="95">
        <f t="shared" si="420"/>
        <v>0</v>
      </c>
      <c r="AC506" s="80">
        <f t="shared" si="415"/>
        <v>-0.12202000000002045</v>
      </c>
    </row>
    <row r="507" spans="1:29" ht="11.25">
      <c r="A507" s="81" t="s">
        <v>110</v>
      </c>
      <c r="B507" s="91">
        <f>'[2]реализация'!M507</f>
        <v>0</v>
      </c>
      <c r="C507" s="91">
        <f>'[2]реализация'!O507</f>
        <v>449</v>
      </c>
      <c r="D507" s="87">
        <f>'[11]реализация'!D33</f>
        <v>58.137</v>
      </c>
      <c r="E507" s="87">
        <f>'[11]реализация'!E33</f>
        <v>224.7546</v>
      </c>
      <c r="F507" s="91">
        <f>'[4]СвМО'!H117</f>
        <v>225</v>
      </c>
      <c r="G507" s="91">
        <f>'[4]СвМО'!O117</f>
        <v>172</v>
      </c>
      <c r="H507" s="87">
        <f t="shared" si="395"/>
        <v>100.10918575192676</v>
      </c>
      <c r="I507" s="91">
        <f>'[4]СвМО'!X117</f>
        <v>213</v>
      </c>
      <c r="J507" s="88">
        <f t="shared" si="416"/>
        <v>266</v>
      </c>
      <c r="K507" s="84">
        <f t="shared" si="396"/>
        <v>118.3513040445001</v>
      </c>
      <c r="L507" s="91">
        <f>'[11]реализация'!L33</f>
        <v>0</v>
      </c>
      <c r="M507" s="87">
        <f t="shared" si="417"/>
        <v>-0.2453999999999894</v>
      </c>
      <c r="N507" s="93">
        <f t="shared" si="418"/>
        <v>-0.2453999999999894</v>
      </c>
      <c r="O507" s="89">
        <f t="shared" si="419"/>
        <v>490</v>
      </c>
      <c r="P507" s="91">
        <f>'[4]СвМО'!AD117</f>
        <v>0</v>
      </c>
      <c r="Q507" s="88">
        <f t="shared" si="421"/>
        <v>0</v>
      </c>
      <c r="R507" s="88">
        <f t="shared" si="422"/>
        <v>0</v>
      </c>
      <c r="S507" s="148">
        <f>'[11]реализация'!S33</f>
        <v>0</v>
      </c>
      <c r="T507" s="148">
        <f>'[11]реализация'!T33</f>
        <v>0</v>
      </c>
      <c r="U507" s="94">
        <f t="shared" si="423"/>
        <v>0</v>
      </c>
      <c r="V507" s="148">
        <f>'[11]реализация'!V33</f>
        <v>0</v>
      </c>
      <c r="W507" s="91">
        <f>'[8]СвМО'!AI33</f>
        <v>0</v>
      </c>
      <c r="X507" s="91">
        <f>'[4]СвМО'!AK117</f>
        <v>0</v>
      </c>
      <c r="Y507" s="148">
        <f>'[11]реализация'!Y33</f>
        <v>0</v>
      </c>
      <c r="Z507" s="148">
        <f>'[11]реализация'!Z33</f>
        <v>0</v>
      </c>
      <c r="AA507" s="154">
        <f>'[11]реализация'!AA33</f>
        <v>0</v>
      </c>
      <c r="AB507" s="95">
        <f t="shared" si="420"/>
        <v>0</v>
      </c>
      <c r="AC507" s="80">
        <f t="shared" si="415"/>
        <v>0.2453999999999894</v>
      </c>
    </row>
    <row r="508" spans="1:29" ht="11.25">
      <c r="A508" s="81" t="s">
        <v>111</v>
      </c>
      <c r="B508" s="91">
        <f>'[2]реализация'!M508</f>
        <v>42</v>
      </c>
      <c r="C508" s="91">
        <f>'[2]реализация'!O508</f>
        <v>309</v>
      </c>
      <c r="D508" s="87">
        <f>'[11]реализация'!D34</f>
        <v>176.808</v>
      </c>
      <c r="E508" s="87">
        <f>'[11]реализация'!E34</f>
        <v>630.82328</v>
      </c>
      <c r="F508" s="91">
        <f>'[4]СвМО'!H118</f>
        <v>663</v>
      </c>
      <c r="G508" s="91">
        <f>'[4]СвМО'!O118</f>
        <v>159</v>
      </c>
      <c r="H508" s="87">
        <f t="shared" si="395"/>
        <v>105.10075024498144</v>
      </c>
      <c r="I508" s="91">
        <f>'[4]СвМО'!X118</f>
        <v>317</v>
      </c>
      <c r="J508" s="88">
        <f t="shared" si="416"/>
        <v>821</v>
      </c>
      <c r="K508" s="84">
        <f t="shared" si="396"/>
        <v>130.14738454167386</v>
      </c>
      <c r="L508" s="91">
        <f>'[11]реализация'!L34</f>
        <v>0</v>
      </c>
      <c r="M508" s="87">
        <f t="shared" si="417"/>
        <v>9.823279999999954</v>
      </c>
      <c r="N508" s="93">
        <f t="shared" si="418"/>
        <v>-32.176720000000046</v>
      </c>
      <c r="O508" s="89">
        <f t="shared" si="419"/>
        <v>467</v>
      </c>
      <c r="P508" s="91">
        <f>'[4]СвМО'!AD118</f>
        <v>10</v>
      </c>
      <c r="Q508" s="88">
        <f t="shared" si="421"/>
        <v>0</v>
      </c>
      <c r="R508" s="88">
        <f t="shared" si="422"/>
        <v>0</v>
      </c>
      <c r="S508" s="148">
        <f>'[11]реализация'!S34</f>
        <v>0</v>
      </c>
      <c r="T508" s="148">
        <f>'[11]реализация'!T34</f>
        <v>0</v>
      </c>
      <c r="U508" s="94">
        <f t="shared" si="423"/>
        <v>0</v>
      </c>
      <c r="V508" s="148">
        <f>'[11]реализация'!V34</f>
        <v>0</v>
      </c>
      <c r="W508" s="91">
        <f>'[8]СвМО'!AI34</f>
        <v>0</v>
      </c>
      <c r="X508" s="91">
        <f>'[4]СвМО'!AK118</f>
        <v>0</v>
      </c>
      <c r="Y508" s="148">
        <f>'[11]реализация'!Y34</f>
        <v>0</v>
      </c>
      <c r="Z508" s="148">
        <f>'[11]реализация'!Z34</f>
        <v>0</v>
      </c>
      <c r="AA508" s="154">
        <f>'[11]реализация'!AA34</f>
        <v>0</v>
      </c>
      <c r="AB508" s="95">
        <f t="shared" si="420"/>
        <v>10</v>
      </c>
      <c r="AC508" s="80">
        <f t="shared" si="415"/>
        <v>0.17672000000004573</v>
      </c>
    </row>
    <row r="509" spans="1:29" ht="11.25">
      <c r="A509" s="81" t="s">
        <v>112</v>
      </c>
      <c r="B509" s="91">
        <f>'[2]реализация'!M509</f>
        <v>12</v>
      </c>
      <c r="C509" s="91">
        <f>'[2]реализация'!O509</f>
        <v>103</v>
      </c>
      <c r="D509" s="87">
        <f>'[11]реализация'!D35</f>
        <v>29.797</v>
      </c>
      <c r="E509" s="87">
        <f>'[11]реализация'!E35</f>
        <v>132.24614</v>
      </c>
      <c r="F509" s="91">
        <f>'[4]СвМО'!H119</f>
        <v>144</v>
      </c>
      <c r="G509" s="91">
        <f>'[4]СвМО'!O119</f>
        <v>72</v>
      </c>
      <c r="H509" s="87">
        <f t="shared" si="395"/>
        <v>108.88786621673799</v>
      </c>
      <c r="I509" s="91">
        <f>'[4]СвМО'!X119</f>
        <v>110</v>
      </c>
      <c r="J509" s="88">
        <f t="shared" si="416"/>
        <v>182</v>
      </c>
      <c r="K509" s="84">
        <f t="shared" si="396"/>
        <v>137.62216424615494</v>
      </c>
      <c r="L509" s="91">
        <f>'[11]реализация'!L35</f>
        <v>0</v>
      </c>
      <c r="M509" s="87">
        <f t="shared" si="417"/>
        <v>0.24613999999999692</v>
      </c>
      <c r="N509" s="93">
        <f t="shared" si="418"/>
        <v>-11.753860000000003</v>
      </c>
      <c r="O509" s="89">
        <f t="shared" si="419"/>
        <v>141</v>
      </c>
      <c r="P509" s="91">
        <f>'[4]СвМО'!AD119</f>
        <v>0</v>
      </c>
      <c r="Q509" s="88">
        <f t="shared" si="421"/>
        <v>0</v>
      </c>
      <c r="R509" s="88">
        <f t="shared" si="422"/>
        <v>0</v>
      </c>
      <c r="S509" s="148">
        <f>'[11]реализация'!S35</f>
        <v>0</v>
      </c>
      <c r="T509" s="148">
        <f>'[11]реализация'!T35</f>
        <v>0</v>
      </c>
      <c r="U509" s="94">
        <f t="shared" si="423"/>
        <v>0</v>
      </c>
      <c r="V509" s="148">
        <f>'[11]реализация'!V35</f>
        <v>0</v>
      </c>
      <c r="W509" s="91">
        <f>'[8]СвМО'!AI35</f>
        <v>0</v>
      </c>
      <c r="X509" s="91">
        <f>'[4]СвМО'!AK119</f>
        <v>0</v>
      </c>
      <c r="Y509" s="148">
        <f>'[11]реализация'!Y35</f>
        <v>0</v>
      </c>
      <c r="Z509" s="148">
        <f>'[11]реализация'!Z35</f>
        <v>0</v>
      </c>
      <c r="AA509" s="154">
        <f>'[11]реализация'!AA35</f>
        <v>0</v>
      </c>
      <c r="AB509" s="95">
        <f t="shared" si="420"/>
        <v>0</v>
      </c>
      <c r="AC509" s="80">
        <f t="shared" si="415"/>
        <v>-0.24613999999999692</v>
      </c>
    </row>
    <row r="510" spans="1:29" ht="11.25">
      <c r="A510" s="81" t="s">
        <v>113</v>
      </c>
      <c r="B510" s="91">
        <f>'[2]реализация'!M510</f>
        <v>1053</v>
      </c>
      <c r="C510" s="91">
        <f>'[2]реализация'!O510</f>
        <v>2976</v>
      </c>
      <c r="D510" s="87">
        <f>'[11]реализация'!D36</f>
        <v>1559.9229999999998</v>
      </c>
      <c r="E510" s="87">
        <f>'[11]реализация'!E36</f>
        <v>7694.53456</v>
      </c>
      <c r="F510" s="91">
        <f>'[4]СвМО'!H120</f>
        <v>8450</v>
      </c>
      <c r="G510" s="91">
        <f>'[4]СвМО'!O120</f>
        <v>1981</v>
      </c>
      <c r="H510" s="87">
        <f t="shared" si="395"/>
        <v>109.81820841935371</v>
      </c>
      <c r="I510" s="91">
        <f>'[4]СвМО'!X120</f>
        <v>2520</v>
      </c>
      <c r="J510" s="88">
        <f t="shared" si="416"/>
        <v>8989</v>
      </c>
      <c r="K510" s="84">
        <f t="shared" si="396"/>
        <v>116.82318053036336</v>
      </c>
      <c r="L510" s="91">
        <f>'[11]реализация'!L36</f>
        <v>0</v>
      </c>
      <c r="M510" s="87">
        <f t="shared" si="417"/>
        <v>297.53456000000006</v>
      </c>
      <c r="N510" s="93">
        <f t="shared" si="418"/>
        <v>-755.46544</v>
      </c>
      <c r="O510" s="89">
        <f t="shared" si="419"/>
        <v>3515</v>
      </c>
      <c r="P510" s="91">
        <f>'[4]СвМО'!AD120</f>
        <v>271</v>
      </c>
      <c r="Q510" s="88">
        <f t="shared" si="421"/>
        <v>26</v>
      </c>
      <c r="R510" s="88">
        <f t="shared" si="422"/>
        <v>0</v>
      </c>
      <c r="S510" s="148">
        <f>'[11]реализация'!S36</f>
        <v>0</v>
      </c>
      <c r="T510" s="148">
        <f>'[11]реализация'!T36</f>
        <v>0</v>
      </c>
      <c r="U510" s="94">
        <f t="shared" si="423"/>
        <v>0</v>
      </c>
      <c r="V510" s="148">
        <f>'[11]реализация'!V36</f>
        <v>0</v>
      </c>
      <c r="W510" s="91">
        <f>'[8]СвМО'!AI36</f>
        <v>0</v>
      </c>
      <c r="X510" s="91">
        <f>'[4]СвМО'!AK120</f>
        <v>26</v>
      </c>
      <c r="Y510" s="148">
        <f>'[11]реализация'!Y36</f>
        <v>0</v>
      </c>
      <c r="Z510" s="148">
        <f>'[11]реализация'!Z36</f>
        <v>0</v>
      </c>
      <c r="AA510" s="154">
        <f>'[11]реализация'!AA36</f>
        <v>0</v>
      </c>
      <c r="AB510" s="95">
        <f t="shared" si="420"/>
        <v>297</v>
      </c>
      <c r="AC510" s="98">
        <f t="shared" si="415"/>
        <v>-0.5345600000000559</v>
      </c>
    </row>
    <row r="511" spans="1:29" ht="11.25">
      <c r="A511" s="81" t="s">
        <v>114</v>
      </c>
      <c r="B511" s="91">
        <f>'[2]реализация'!M511</f>
        <v>75</v>
      </c>
      <c r="C511" s="91">
        <f>'[2]реализация'!O511</f>
        <v>79</v>
      </c>
      <c r="D511" s="87">
        <f>'[11]реализация'!D37</f>
        <v>182.275</v>
      </c>
      <c r="E511" s="87">
        <f>'[11]реализация'!E37</f>
        <v>779.40298</v>
      </c>
      <c r="F511" s="91">
        <f>'[4]СвМО'!H121</f>
        <v>791</v>
      </c>
      <c r="G511" s="91">
        <f>'[4]СвМО'!O121</f>
        <v>75</v>
      </c>
      <c r="H511" s="87">
        <f t="shared" si="395"/>
        <v>101.48793631761583</v>
      </c>
      <c r="I511" s="91">
        <f>'[4]СвМО'!X121</f>
        <v>152</v>
      </c>
      <c r="J511" s="88">
        <f t="shared" si="416"/>
        <v>868</v>
      </c>
      <c r="K511" s="84">
        <f t="shared" si="396"/>
        <v>111.36729295030409</v>
      </c>
      <c r="L511" s="91">
        <f>'[11]реализация'!L37</f>
        <v>0</v>
      </c>
      <c r="M511" s="87">
        <f t="shared" si="417"/>
        <v>63.40297999999996</v>
      </c>
      <c r="N511" s="93">
        <f t="shared" si="418"/>
        <v>-11.597020000000043</v>
      </c>
      <c r="O511" s="89">
        <f t="shared" si="419"/>
        <v>156</v>
      </c>
      <c r="P511" s="91">
        <f>'[4]СвМО'!AD121</f>
        <v>63</v>
      </c>
      <c r="Q511" s="88">
        <f t="shared" si="421"/>
        <v>0</v>
      </c>
      <c r="R511" s="88">
        <f t="shared" si="422"/>
        <v>0</v>
      </c>
      <c r="S511" s="148">
        <f>'[11]реализация'!S37</f>
        <v>0</v>
      </c>
      <c r="T511" s="148">
        <f>'[11]реализация'!T37</f>
        <v>0</v>
      </c>
      <c r="U511" s="94">
        <f t="shared" si="423"/>
        <v>0</v>
      </c>
      <c r="V511" s="148">
        <f>'[11]реализация'!V37</f>
        <v>0</v>
      </c>
      <c r="W511" s="91">
        <f>'[8]СвМО'!AI37</f>
        <v>0</v>
      </c>
      <c r="X511" s="91">
        <f>'[4]СвМО'!AK121</f>
        <v>0</v>
      </c>
      <c r="Y511" s="148">
        <f>'[11]реализация'!Y37</f>
        <v>0</v>
      </c>
      <c r="Z511" s="148">
        <f>'[11]реализация'!Z37</f>
        <v>0</v>
      </c>
      <c r="AA511" s="154">
        <f>'[11]реализация'!AA37</f>
        <v>0</v>
      </c>
      <c r="AB511" s="95">
        <f t="shared" si="420"/>
        <v>63</v>
      </c>
      <c r="AC511" s="98">
        <f t="shared" si="415"/>
        <v>-0.4029799999999568</v>
      </c>
    </row>
    <row r="512" spans="1:29" ht="11.25">
      <c r="A512" s="81" t="s">
        <v>115</v>
      </c>
      <c r="B512" s="91">
        <f>'[2]реализация'!M512</f>
        <v>8194</v>
      </c>
      <c r="C512" s="91">
        <f>'[2]реализация'!O512</f>
        <v>20</v>
      </c>
      <c r="D512" s="87">
        <f>'[11]реализация'!D38</f>
        <v>6673.389999999999</v>
      </c>
      <c r="E512" s="87">
        <f>'[11]реализация'!E38</f>
        <v>11984.320719999996</v>
      </c>
      <c r="F512" s="91">
        <f>'[4]СвМО'!H122</f>
        <v>10796</v>
      </c>
      <c r="G512" s="91">
        <f>'[4]СвМО'!O122</f>
        <v>8</v>
      </c>
      <c r="H512" s="87">
        <f t="shared" si="395"/>
        <v>90.08437150704027</v>
      </c>
      <c r="I512" s="91">
        <f>'[4]СвМО'!X122</f>
        <v>9</v>
      </c>
      <c r="J512" s="88">
        <f t="shared" si="416"/>
        <v>10797</v>
      </c>
      <c r="K512" s="84">
        <f t="shared" si="396"/>
        <v>90.09271574300794</v>
      </c>
      <c r="L512" s="91">
        <f>'[11]реализация'!L38</f>
        <v>0</v>
      </c>
      <c r="M512" s="87">
        <f t="shared" si="417"/>
        <v>9382.320719999996</v>
      </c>
      <c r="N512" s="93">
        <f t="shared" si="418"/>
        <v>1188.320719999996</v>
      </c>
      <c r="O512" s="89">
        <f t="shared" si="419"/>
        <v>21</v>
      </c>
      <c r="P512" s="91">
        <f>'[4]СвМО'!AD122</f>
        <v>5324</v>
      </c>
      <c r="Q512" s="88">
        <f t="shared" si="421"/>
        <v>4058</v>
      </c>
      <c r="R512" s="88">
        <f t="shared" si="422"/>
        <v>0</v>
      </c>
      <c r="S512" s="148">
        <f>'[11]реализация'!S38</f>
        <v>0</v>
      </c>
      <c r="T512" s="148">
        <f>'[11]реализация'!T38</f>
        <v>0</v>
      </c>
      <c r="U512" s="94">
        <f t="shared" si="423"/>
        <v>139</v>
      </c>
      <c r="V512" s="148">
        <f>'[11]реализация'!V38</f>
        <v>0</v>
      </c>
      <c r="W512" s="91">
        <f>'[5]СвМО'!AI80</f>
        <v>139</v>
      </c>
      <c r="X512" s="91">
        <f>'[4]СвМО'!AK122</f>
        <v>3919</v>
      </c>
      <c r="Y512" s="148">
        <f>'[11]реализация'!Y38</f>
        <v>0</v>
      </c>
      <c r="Z512" s="148">
        <f>'[11]реализация'!Z38</f>
        <v>0</v>
      </c>
      <c r="AA512" s="154">
        <f>'[11]реализация'!AA38</f>
        <v>0</v>
      </c>
      <c r="AB512" s="95">
        <f t="shared" si="420"/>
        <v>9382</v>
      </c>
      <c r="AC512" s="98">
        <f t="shared" si="415"/>
        <v>-0.32071999999607215</v>
      </c>
    </row>
    <row r="513" spans="1:29" ht="12.75">
      <c r="A513" s="81" t="s">
        <v>116</v>
      </c>
      <c r="B513" s="91">
        <f>'[2]реализация'!M513</f>
        <v>394.64110000000005</v>
      </c>
      <c r="C513" s="91">
        <f>'[2]реализация'!O513</f>
        <v>6</v>
      </c>
      <c r="D513" s="87">
        <f>'[11]реализация'!D39</f>
        <v>76.5</v>
      </c>
      <c r="E513" s="87">
        <f>'[11]реализация'!E39</f>
        <v>334.85096</v>
      </c>
      <c r="F513" s="91">
        <v>570</v>
      </c>
      <c r="G513" s="96">
        <v>6</v>
      </c>
      <c r="H513" s="87">
        <f t="shared" si="395"/>
        <v>170.22498606544238</v>
      </c>
      <c r="I513" s="97">
        <v>30</v>
      </c>
      <c r="J513" s="88">
        <f t="shared" si="416"/>
        <v>594</v>
      </c>
      <c r="K513" s="84">
        <f t="shared" si="396"/>
        <v>177.3923538997768</v>
      </c>
      <c r="L513" s="91">
        <f>'[11]реализация'!L39</f>
        <v>0</v>
      </c>
      <c r="M513" s="87">
        <f t="shared" si="417"/>
        <v>159.49206000000004</v>
      </c>
      <c r="N513" s="93">
        <f t="shared" si="418"/>
        <v>-235.14904</v>
      </c>
      <c r="O513" s="89">
        <f t="shared" si="419"/>
        <v>30</v>
      </c>
      <c r="P513" s="155">
        <v>149</v>
      </c>
      <c r="Q513" s="88">
        <f t="shared" si="421"/>
        <v>10</v>
      </c>
      <c r="R513" s="88">
        <f t="shared" si="422"/>
        <v>0</v>
      </c>
      <c r="S513" s="148">
        <f>'[11]реализация'!S39</f>
        <v>0</v>
      </c>
      <c r="T513" s="148">
        <f>'[11]реализация'!T39</f>
        <v>0</v>
      </c>
      <c r="U513" s="94">
        <f t="shared" si="423"/>
        <v>0</v>
      </c>
      <c r="V513" s="148">
        <f>'[11]реализация'!V39</f>
        <v>0</v>
      </c>
      <c r="W513" s="148">
        <f>'[11]реализация'!W39</f>
        <v>0</v>
      </c>
      <c r="X513" s="148">
        <v>10</v>
      </c>
      <c r="Y513" s="148">
        <f>'[11]реализация'!Y39</f>
        <v>0</v>
      </c>
      <c r="Z513" s="148">
        <f>'[11]реализация'!Z39</f>
        <v>0</v>
      </c>
      <c r="AA513" s="154">
        <f>'[11]реализация'!AA39</f>
        <v>0</v>
      </c>
      <c r="AB513" s="95">
        <f t="shared" si="420"/>
        <v>159</v>
      </c>
      <c r="AC513" s="98">
        <f t="shared" si="415"/>
        <v>-0.4920600000000377</v>
      </c>
    </row>
    <row r="514" spans="1:29" ht="11.25">
      <c r="A514" s="81" t="s">
        <v>117</v>
      </c>
      <c r="B514" s="87">
        <f aca="true" t="shared" si="424" ref="B514:G514">B515+B516</f>
        <v>461.2973000000003</v>
      </c>
      <c r="C514" s="87">
        <f t="shared" si="424"/>
        <v>394</v>
      </c>
      <c r="D514" s="87">
        <f t="shared" si="424"/>
        <v>883.6529999999999</v>
      </c>
      <c r="E514" s="87">
        <f t="shared" si="424"/>
        <v>4505.021699999999</v>
      </c>
      <c r="F514" s="87">
        <f t="shared" si="424"/>
        <v>4847</v>
      </c>
      <c r="G514" s="87">
        <f t="shared" si="424"/>
        <v>275</v>
      </c>
      <c r="H514" s="87">
        <f t="shared" si="395"/>
        <v>107.59104667575743</v>
      </c>
      <c r="I514" s="88">
        <f>I515+I516</f>
        <v>289</v>
      </c>
      <c r="J514" s="88">
        <f t="shared" si="416"/>
        <v>4861</v>
      </c>
      <c r="K514" s="84">
        <f t="shared" si="396"/>
        <v>107.90181099460632</v>
      </c>
      <c r="L514" s="88">
        <f>L515+L516</f>
        <v>0</v>
      </c>
      <c r="M514" s="87">
        <f t="shared" si="417"/>
        <v>119.3189999999995</v>
      </c>
      <c r="N514" s="93">
        <f t="shared" si="418"/>
        <v>-341.9783000000008</v>
      </c>
      <c r="O514" s="89">
        <f t="shared" si="419"/>
        <v>408</v>
      </c>
      <c r="P514" s="99">
        <f aca="true" t="shared" si="425" ref="P514:AB514">P515+P516</f>
        <v>116</v>
      </c>
      <c r="Q514" s="88">
        <f t="shared" si="425"/>
        <v>3</v>
      </c>
      <c r="R514" s="88">
        <f t="shared" si="425"/>
        <v>0</v>
      </c>
      <c r="S514" s="88">
        <f t="shared" si="425"/>
        <v>0</v>
      </c>
      <c r="T514" s="88">
        <f t="shared" si="425"/>
        <v>0</v>
      </c>
      <c r="U514" s="88">
        <f t="shared" si="425"/>
        <v>0</v>
      </c>
      <c r="V514" s="88">
        <f t="shared" si="425"/>
        <v>0</v>
      </c>
      <c r="W514" s="88">
        <f t="shared" si="425"/>
        <v>0</v>
      </c>
      <c r="X514" s="88">
        <f t="shared" si="425"/>
        <v>3</v>
      </c>
      <c r="Y514" s="88">
        <f t="shared" si="425"/>
        <v>0</v>
      </c>
      <c r="Z514" s="88">
        <f t="shared" si="425"/>
        <v>0</v>
      </c>
      <c r="AA514" s="88">
        <f t="shared" si="425"/>
        <v>0</v>
      </c>
      <c r="AB514" s="100">
        <f t="shared" si="425"/>
        <v>119</v>
      </c>
      <c r="AC514" s="98">
        <f t="shared" si="415"/>
        <v>-0.31899999999950523</v>
      </c>
    </row>
    <row r="515" spans="1:29" ht="12.75">
      <c r="A515" s="81" t="s">
        <v>118</v>
      </c>
      <c r="B515" s="91">
        <f>'[2]реализация'!M515</f>
        <v>90.27866000000006</v>
      </c>
      <c r="C515" s="91">
        <f>'[2]реализация'!O515</f>
        <v>257</v>
      </c>
      <c r="D515" s="87">
        <f>'[11]реализация'!D41</f>
        <v>159.86599999999999</v>
      </c>
      <c r="E515" s="87">
        <f>'[11]реализация'!E41</f>
        <v>704.8600199999998</v>
      </c>
      <c r="F515" s="91">
        <v>777</v>
      </c>
      <c r="G515" s="96">
        <v>155</v>
      </c>
      <c r="H515" s="87">
        <f t="shared" si="395"/>
        <v>110.23465339969208</v>
      </c>
      <c r="I515" s="97">
        <v>41</v>
      </c>
      <c r="J515" s="88">
        <f t="shared" si="416"/>
        <v>663</v>
      </c>
      <c r="K515" s="84">
        <f t="shared" si="396"/>
        <v>94.06122934877199</v>
      </c>
      <c r="L515" s="91">
        <f>'[11]реализация'!L41</f>
        <v>0</v>
      </c>
      <c r="M515" s="87">
        <f t="shared" si="417"/>
        <v>18.13867999999991</v>
      </c>
      <c r="N515" s="93">
        <f t="shared" si="418"/>
        <v>-72.13998000000015</v>
      </c>
      <c r="O515" s="89">
        <f t="shared" si="419"/>
        <v>143</v>
      </c>
      <c r="P515" s="155">
        <v>15</v>
      </c>
      <c r="Q515" s="88">
        <f>R515+U515+X515</f>
        <v>3</v>
      </c>
      <c r="R515" s="88">
        <f>SUM(S515:T515)</f>
        <v>0</v>
      </c>
      <c r="S515" s="148">
        <f>'[11]реализация'!S41</f>
        <v>0</v>
      </c>
      <c r="T515" s="148">
        <f>'[11]реализация'!T41</f>
        <v>0</v>
      </c>
      <c r="U515" s="94">
        <f>SUM(V515:W515)</f>
        <v>0</v>
      </c>
      <c r="V515" s="148">
        <f>'[11]реализация'!V41</f>
        <v>0</v>
      </c>
      <c r="W515" s="148">
        <f>'[11]реализация'!W41</f>
        <v>0</v>
      </c>
      <c r="X515" s="156">
        <v>3</v>
      </c>
      <c r="Y515" s="148">
        <f>'[11]реализация'!Y41</f>
        <v>0</v>
      </c>
      <c r="Z515" s="148">
        <f>'[11]реализация'!Z41</f>
        <v>0</v>
      </c>
      <c r="AA515" s="154">
        <f>'[11]реализация'!AA41</f>
        <v>0</v>
      </c>
      <c r="AB515" s="95">
        <f>P515+Q515+Y515+Z515-AA515</f>
        <v>18</v>
      </c>
      <c r="AC515" s="98">
        <f t="shared" si="415"/>
        <v>-0.13867999999990843</v>
      </c>
    </row>
    <row r="516" spans="1:29" ht="12.75">
      <c r="A516" s="81" t="s">
        <v>119</v>
      </c>
      <c r="B516" s="91">
        <f>'[2]реализация'!M516</f>
        <v>371.01864000000023</v>
      </c>
      <c r="C516" s="91">
        <f>'[2]реализация'!O516</f>
        <v>137</v>
      </c>
      <c r="D516" s="87">
        <f>'[11]реализация'!D42</f>
        <v>723.7869999999999</v>
      </c>
      <c r="E516" s="87">
        <f>'[11]реализация'!E42</f>
        <v>3800.1616799999997</v>
      </c>
      <c r="F516" s="91">
        <v>4070</v>
      </c>
      <c r="G516" s="96">
        <v>120</v>
      </c>
      <c r="H516" s="87">
        <f t="shared" si="395"/>
        <v>107.10070630468545</v>
      </c>
      <c r="I516" s="97">
        <v>248</v>
      </c>
      <c r="J516" s="88">
        <f t="shared" si="416"/>
        <v>4198</v>
      </c>
      <c r="K516" s="84">
        <f t="shared" si="396"/>
        <v>110.46898404596301</v>
      </c>
      <c r="L516" s="91">
        <f>'[11]реализация'!L42</f>
        <v>0</v>
      </c>
      <c r="M516" s="87">
        <f t="shared" si="417"/>
        <v>101.18031999999948</v>
      </c>
      <c r="N516" s="93">
        <f t="shared" si="418"/>
        <v>-269.83832000000075</v>
      </c>
      <c r="O516" s="89">
        <f t="shared" si="419"/>
        <v>265</v>
      </c>
      <c r="P516" s="155">
        <v>101</v>
      </c>
      <c r="Q516" s="88">
        <f>R516+U516+X516</f>
        <v>0</v>
      </c>
      <c r="R516" s="88">
        <f>SUM(S516:T516)</f>
        <v>0</v>
      </c>
      <c r="S516" s="148">
        <f>'[11]реализация'!S42</f>
        <v>0</v>
      </c>
      <c r="T516" s="148">
        <f>'[11]реализация'!T42</f>
        <v>0</v>
      </c>
      <c r="U516" s="94">
        <f>SUM(V516:W516)</f>
        <v>0</v>
      </c>
      <c r="V516" s="148">
        <f>'[11]реализация'!V42</f>
        <v>0</v>
      </c>
      <c r="W516" s="148">
        <f>'[11]реализация'!W42</f>
        <v>0</v>
      </c>
      <c r="X516" s="156">
        <f>'[11]реализация'!X42</f>
        <v>0</v>
      </c>
      <c r="Y516" s="148">
        <f>'[11]реализация'!Y42</f>
        <v>0</v>
      </c>
      <c r="Z516" s="148">
        <f>'[11]реализация'!Z42</f>
        <v>0</v>
      </c>
      <c r="AA516" s="154">
        <f>'[11]реализация'!AA42</f>
        <v>0</v>
      </c>
      <c r="AB516" s="95">
        <f>P516+Q516+Y516+Z516-AA516</f>
        <v>101</v>
      </c>
      <c r="AC516" s="98">
        <f t="shared" si="415"/>
        <v>-0.18031999999948312</v>
      </c>
    </row>
    <row r="517" spans="1:29" ht="11.25">
      <c r="A517" s="81" t="s">
        <v>120</v>
      </c>
      <c r="B517" s="87">
        <f>B538</f>
        <v>0</v>
      </c>
      <c r="C517" s="87">
        <f>C538</f>
        <v>0</v>
      </c>
      <c r="D517" s="87">
        <f aca="true" t="shared" si="426" ref="D517:AB517">D538</f>
        <v>0</v>
      </c>
      <c r="E517" s="87">
        <f t="shared" si="426"/>
        <v>0</v>
      </c>
      <c r="F517" s="87">
        <f t="shared" si="426"/>
        <v>0</v>
      </c>
      <c r="G517" s="87">
        <f t="shared" si="426"/>
        <v>0</v>
      </c>
      <c r="H517" s="87">
        <f t="shared" si="426"/>
        <v>0</v>
      </c>
      <c r="I517" s="88">
        <f t="shared" si="426"/>
        <v>0</v>
      </c>
      <c r="J517" s="88">
        <f t="shared" si="426"/>
        <v>0</v>
      </c>
      <c r="K517" s="87">
        <f t="shared" si="426"/>
        <v>0</v>
      </c>
      <c r="L517" s="87">
        <f t="shared" si="426"/>
        <v>0</v>
      </c>
      <c r="M517" s="87">
        <f t="shared" si="426"/>
        <v>0</v>
      </c>
      <c r="N517" s="87">
        <f t="shared" si="426"/>
        <v>0</v>
      </c>
      <c r="O517" s="89">
        <f t="shared" si="426"/>
        <v>0</v>
      </c>
      <c r="P517" s="90">
        <f t="shared" si="426"/>
        <v>0</v>
      </c>
      <c r="Q517" s="87">
        <f t="shared" si="426"/>
        <v>0</v>
      </c>
      <c r="R517" s="87">
        <f t="shared" si="426"/>
        <v>0</v>
      </c>
      <c r="S517" s="87">
        <f t="shared" si="426"/>
        <v>0</v>
      </c>
      <c r="T517" s="87">
        <f t="shared" si="426"/>
        <v>0</v>
      </c>
      <c r="U517" s="87">
        <f t="shared" si="426"/>
        <v>0</v>
      </c>
      <c r="V517" s="87">
        <f t="shared" si="426"/>
        <v>0</v>
      </c>
      <c r="W517" s="87">
        <f t="shared" si="426"/>
        <v>0</v>
      </c>
      <c r="X517" s="87">
        <f t="shared" si="426"/>
        <v>0</v>
      </c>
      <c r="Y517" s="87">
        <f t="shared" si="426"/>
        <v>0</v>
      </c>
      <c r="Z517" s="87">
        <f t="shared" si="426"/>
        <v>0</v>
      </c>
      <c r="AA517" s="87">
        <f t="shared" si="426"/>
        <v>0</v>
      </c>
      <c r="AB517" s="89">
        <f t="shared" si="426"/>
        <v>0</v>
      </c>
      <c r="AC517" s="80">
        <f t="shared" si="415"/>
        <v>0</v>
      </c>
    </row>
    <row r="518" spans="1:29" ht="11.25">
      <c r="A518" s="101" t="s">
        <v>121</v>
      </c>
      <c r="B518" s="102">
        <f aca="true" t="shared" si="427" ref="B518:G518">B484+B519</f>
        <v>11464</v>
      </c>
      <c r="C518" s="102">
        <f t="shared" si="427"/>
        <v>9204</v>
      </c>
      <c r="D518" s="102">
        <f t="shared" si="427"/>
        <v>11567.469</v>
      </c>
      <c r="E518" s="102">
        <f t="shared" si="427"/>
        <v>34197.28971999999</v>
      </c>
      <c r="F518" s="102">
        <f t="shared" si="427"/>
        <v>34905</v>
      </c>
      <c r="G518" s="102">
        <f t="shared" si="427"/>
        <v>6597</v>
      </c>
      <c r="H518" s="102">
        <f>IF(E518=0,0,F518/E518*100)</f>
        <v>102.06949230712313</v>
      </c>
      <c r="I518" s="103">
        <f>I484+I519</f>
        <v>7804</v>
      </c>
      <c r="J518" s="103">
        <f aca="true" t="shared" si="428" ref="J518:AB518">J484+J519</f>
        <v>36112</v>
      </c>
      <c r="K518" s="102">
        <f t="shared" si="428"/>
        <v>105.5990117803991</v>
      </c>
      <c r="L518" s="102">
        <f t="shared" si="428"/>
        <v>0</v>
      </c>
      <c r="M518" s="102">
        <f t="shared" si="428"/>
        <v>10756.289719999995</v>
      </c>
      <c r="N518" s="102">
        <f t="shared" si="428"/>
        <v>-707.7102800000043</v>
      </c>
      <c r="O518" s="104">
        <f t="shared" si="428"/>
        <v>10411</v>
      </c>
      <c r="P518" s="105">
        <f t="shared" si="428"/>
        <v>6116</v>
      </c>
      <c r="Q518" s="102">
        <f t="shared" si="428"/>
        <v>4640</v>
      </c>
      <c r="R518" s="102">
        <f t="shared" si="428"/>
        <v>0</v>
      </c>
      <c r="S518" s="102">
        <f t="shared" si="428"/>
        <v>0</v>
      </c>
      <c r="T518" s="102">
        <f t="shared" si="428"/>
        <v>0</v>
      </c>
      <c r="U518" s="102">
        <f t="shared" si="428"/>
        <v>139</v>
      </c>
      <c r="V518" s="102">
        <f t="shared" si="428"/>
        <v>0</v>
      </c>
      <c r="W518" s="102">
        <f t="shared" si="428"/>
        <v>139</v>
      </c>
      <c r="X518" s="102">
        <f t="shared" si="428"/>
        <v>4501</v>
      </c>
      <c r="Y518" s="102">
        <f t="shared" si="428"/>
        <v>0</v>
      </c>
      <c r="Z518" s="102">
        <f t="shared" si="428"/>
        <v>0</v>
      </c>
      <c r="AA518" s="102">
        <f t="shared" si="428"/>
        <v>0</v>
      </c>
      <c r="AB518" s="104">
        <f t="shared" si="428"/>
        <v>10756</v>
      </c>
      <c r="AC518" s="80">
        <f t="shared" si="415"/>
        <v>-0.2897199999952136</v>
      </c>
    </row>
    <row r="519" spans="1:29" ht="11.25">
      <c r="A519" s="106" t="s">
        <v>122</v>
      </c>
      <c r="B519" s="107">
        <f aca="true" t="shared" si="429" ref="B519:G519">SUM(B521:B532)</f>
        <v>0</v>
      </c>
      <c r="C519" s="107">
        <f t="shared" si="429"/>
        <v>0</v>
      </c>
      <c r="D519" s="107">
        <f t="shared" si="429"/>
        <v>0</v>
      </c>
      <c r="E519" s="107">
        <f t="shared" si="429"/>
        <v>0</v>
      </c>
      <c r="F519" s="107">
        <f t="shared" si="429"/>
        <v>0</v>
      </c>
      <c r="G519" s="107">
        <f t="shared" si="429"/>
        <v>0</v>
      </c>
      <c r="H519" s="107">
        <f>IF(E519=0,0,F519/E519*100)</f>
        <v>0</v>
      </c>
      <c r="I519" s="108">
        <f>SUM(I521:I532)</f>
        <v>0</v>
      </c>
      <c r="J519" s="108">
        <f>F519-G519+I519</f>
        <v>0</v>
      </c>
      <c r="K519" s="109">
        <f>IF(E519=0,0,J519/E519*100)</f>
        <v>0</v>
      </c>
      <c r="L519" s="107">
        <f>SUM(L521:L532)</f>
        <v>0</v>
      </c>
      <c r="M519" s="107">
        <f>B519+E519-F519-L519</f>
        <v>0</v>
      </c>
      <c r="N519" s="110">
        <f>M519-B519</f>
        <v>0</v>
      </c>
      <c r="O519" s="111">
        <f>C519-G519+I519</f>
        <v>0</v>
      </c>
      <c r="P519" s="112">
        <f aca="true" t="shared" si="430" ref="P519:AB519">SUM(P521:P532)</f>
        <v>0</v>
      </c>
      <c r="Q519" s="107">
        <f t="shared" si="430"/>
        <v>0</v>
      </c>
      <c r="R519" s="107">
        <f t="shared" si="430"/>
        <v>0</v>
      </c>
      <c r="S519" s="107">
        <f t="shared" si="430"/>
        <v>0</v>
      </c>
      <c r="T519" s="107">
        <f t="shared" si="430"/>
        <v>0</v>
      </c>
      <c r="U519" s="107">
        <f t="shared" si="430"/>
        <v>0</v>
      </c>
      <c r="V519" s="107">
        <f t="shared" si="430"/>
        <v>0</v>
      </c>
      <c r="W519" s="107">
        <f t="shared" si="430"/>
        <v>0</v>
      </c>
      <c r="X519" s="107">
        <f t="shared" si="430"/>
        <v>0</v>
      </c>
      <c r="Y519" s="107">
        <f t="shared" si="430"/>
        <v>0</v>
      </c>
      <c r="Z519" s="107">
        <f t="shared" si="430"/>
        <v>0</v>
      </c>
      <c r="AA519" s="107">
        <f t="shared" si="430"/>
        <v>0</v>
      </c>
      <c r="AB519" s="111">
        <f t="shared" si="430"/>
        <v>0</v>
      </c>
      <c r="AC519" s="80">
        <f t="shared" si="415"/>
        <v>0</v>
      </c>
    </row>
    <row r="520" spans="1:29" ht="12.75">
      <c r="A520" s="113" t="s">
        <v>123</v>
      </c>
      <c r="B520" s="87"/>
      <c r="C520" s="87"/>
      <c r="D520" s="87"/>
      <c r="E520" s="87"/>
      <c r="F520" s="87"/>
      <c r="G520" s="87"/>
      <c r="H520" s="87"/>
      <c r="I520" s="88"/>
      <c r="J520" s="88"/>
      <c r="K520" s="84"/>
      <c r="L520" s="87"/>
      <c r="M520" s="87"/>
      <c r="N520" s="87"/>
      <c r="O520" s="89"/>
      <c r="P520" s="90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9"/>
      <c r="AC520" s="80">
        <f t="shared" si="415"/>
        <v>0</v>
      </c>
    </row>
    <row r="521" spans="1:29" ht="12.75">
      <c r="A521" s="113" t="s">
        <v>124</v>
      </c>
      <c r="B521" s="91">
        <f>'[11]реализация'!B47</f>
        <v>0</v>
      </c>
      <c r="C521" s="91">
        <f>'[11]реализация'!C47</f>
        <v>0</v>
      </c>
      <c r="D521" s="107">
        <f>'[11]реализация'!D47</f>
        <v>0</v>
      </c>
      <c r="E521" s="107">
        <f>'[11]реализация'!E47</f>
        <v>0</v>
      </c>
      <c r="F521" s="114">
        <f>'[11]реализация'!F47</f>
        <v>0</v>
      </c>
      <c r="G521" s="114">
        <f>'[11]реализация'!G47</f>
        <v>0</v>
      </c>
      <c r="H521" s="87">
        <f aca="true" t="shared" si="431" ref="H521:H527">IF(E521=0,0,F521/E521*100)</f>
        <v>0</v>
      </c>
      <c r="I521" s="92">
        <f>'[11]реализация'!I47</f>
        <v>0</v>
      </c>
      <c r="J521" s="88">
        <f aca="true" t="shared" si="432" ref="J521:J532">F521-G521+I521</f>
        <v>0</v>
      </c>
      <c r="K521" s="84">
        <f aca="true" t="shared" si="433" ref="K521:K532">IF(E521=0,0,J521/E521*100)</f>
        <v>0</v>
      </c>
      <c r="L521" s="91">
        <f>'[11]реализация'!L47</f>
        <v>0</v>
      </c>
      <c r="M521" s="87">
        <f aca="true" t="shared" si="434" ref="M521:M532">B521+E521-F521-L521</f>
        <v>0</v>
      </c>
      <c r="N521" s="87">
        <f aca="true" t="shared" si="435" ref="N521:N532">M521-B521</f>
        <v>0</v>
      </c>
      <c r="O521" s="89">
        <f aca="true" t="shared" si="436" ref="O521:O532">C521-G521+I521</f>
        <v>0</v>
      </c>
      <c r="P521" s="155">
        <f>'[11]реализация'!P47</f>
        <v>0</v>
      </c>
      <c r="Q521" s="88">
        <f>R521+U521+X521</f>
        <v>0</v>
      </c>
      <c r="R521" s="88">
        <f>SUM(S521:T521)</f>
        <v>0</v>
      </c>
      <c r="S521" s="148">
        <f>'[11]реализация'!S47</f>
        <v>0</v>
      </c>
      <c r="T521" s="148">
        <f>'[11]реализация'!T47</f>
        <v>0</v>
      </c>
      <c r="U521" s="94">
        <f>SUM(V521:W521)</f>
        <v>0</v>
      </c>
      <c r="V521" s="148">
        <f>'[11]реализация'!V47</f>
        <v>0</v>
      </c>
      <c r="W521" s="148">
        <f>'[11]реализация'!W47</f>
        <v>0</v>
      </c>
      <c r="X521" s="148">
        <f>'[11]реализация'!X47</f>
        <v>0</v>
      </c>
      <c r="Y521" s="148">
        <f>'[11]реализация'!Y47</f>
        <v>0</v>
      </c>
      <c r="Z521" s="148">
        <f>'[11]реализация'!Z47</f>
        <v>0</v>
      </c>
      <c r="AA521" s="154">
        <f>'[11]реализация'!AA47</f>
        <v>0</v>
      </c>
      <c r="AB521" s="95">
        <f>P521+Q521+Y521+Z521-AA521</f>
        <v>0</v>
      </c>
      <c r="AC521" s="80">
        <f t="shared" si="415"/>
        <v>0</v>
      </c>
    </row>
    <row r="522" spans="1:29" ht="12.75">
      <c r="A522" s="115" t="s">
        <v>125</v>
      </c>
      <c r="B522" s="91">
        <f>'[11]реализация'!B48</f>
        <v>0</v>
      </c>
      <c r="C522" s="91">
        <f>'[11]реализация'!C48</f>
        <v>0</v>
      </c>
      <c r="D522" s="87">
        <f>'[11]реализация'!D48</f>
        <v>0</v>
      </c>
      <c r="E522" s="107">
        <f>'[11]реализация'!E48</f>
        <v>0</v>
      </c>
      <c r="F522" s="91">
        <f>'[11]реализация'!F48</f>
        <v>0</v>
      </c>
      <c r="G522" s="91">
        <f>'[11]реализация'!G48</f>
        <v>0</v>
      </c>
      <c r="H522" s="87">
        <f t="shared" si="431"/>
        <v>0</v>
      </c>
      <c r="I522" s="92">
        <f>'[11]реализация'!I48</f>
        <v>0</v>
      </c>
      <c r="J522" s="88">
        <f t="shared" si="432"/>
        <v>0</v>
      </c>
      <c r="K522" s="84">
        <f t="shared" si="433"/>
        <v>0</v>
      </c>
      <c r="L522" s="91">
        <f>'[11]реализация'!L48</f>
        <v>0</v>
      </c>
      <c r="M522" s="87">
        <f t="shared" si="434"/>
        <v>0</v>
      </c>
      <c r="N522" s="87">
        <f t="shared" si="435"/>
        <v>0</v>
      </c>
      <c r="O522" s="89">
        <f t="shared" si="436"/>
        <v>0</v>
      </c>
      <c r="P522" s="155">
        <f>'[11]реализация'!P48</f>
        <v>0</v>
      </c>
      <c r="Q522" s="88">
        <f aca="true" t="shared" si="437" ref="Q522:Q532">R522+U522+X522</f>
        <v>0</v>
      </c>
      <c r="R522" s="88">
        <f aca="true" t="shared" si="438" ref="R522:R532">SUM(S522:T522)</f>
        <v>0</v>
      </c>
      <c r="S522" s="148">
        <f>'[11]реализация'!S48</f>
        <v>0</v>
      </c>
      <c r="T522" s="148">
        <f>'[11]реализация'!T48</f>
        <v>0</v>
      </c>
      <c r="U522" s="94">
        <f aca="true" t="shared" si="439" ref="U522:U532">SUM(V522:W522)</f>
        <v>0</v>
      </c>
      <c r="V522" s="148">
        <f>'[11]реализация'!V48</f>
        <v>0</v>
      </c>
      <c r="W522" s="148">
        <f>'[11]реализация'!W48</f>
        <v>0</v>
      </c>
      <c r="X522" s="148">
        <f>'[11]реализация'!X48</f>
        <v>0</v>
      </c>
      <c r="Y522" s="148">
        <f>'[11]реализация'!Y48</f>
        <v>0</v>
      </c>
      <c r="Z522" s="148">
        <f>'[11]реализация'!Z48</f>
        <v>0</v>
      </c>
      <c r="AA522" s="154">
        <f>'[11]реализация'!AA48</f>
        <v>0</v>
      </c>
      <c r="AB522" s="95">
        <f aca="true" t="shared" si="440" ref="AB522:AB532">P522+Q522+Y522+Z522-AA522</f>
        <v>0</v>
      </c>
      <c r="AC522" s="80">
        <f t="shared" si="415"/>
        <v>0</v>
      </c>
    </row>
    <row r="523" spans="1:29" ht="12.75">
      <c r="A523" s="115" t="s">
        <v>126</v>
      </c>
      <c r="B523" s="91">
        <f>'[11]реализация'!B49</f>
        <v>0</v>
      </c>
      <c r="C523" s="91">
        <f>'[11]реализация'!C49</f>
        <v>0</v>
      </c>
      <c r="D523" s="87">
        <f>'[11]реализация'!D49</f>
        <v>0</v>
      </c>
      <c r="E523" s="107">
        <f>'[11]реализация'!E49</f>
        <v>0</v>
      </c>
      <c r="F523" s="91">
        <f>'[11]реализация'!F49</f>
        <v>0</v>
      </c>
      <c r="G523" s="91">
        <f>'[11]реализация'!G49</f>
        <v>0</v>
      </c>
      <c r="H523" s="87">
        <f t="shared" si="431"/>
        <v>0</v>
      </c>
      <c r="I523" s="92">
        <f>'[11]реализация'!I49</f>
        <v>0</v>
      </c>
      <c r="J523" s="88">
        <f t="shared" si="432"/>
        <v>0</v>
      </c>
      <c r="K523" s="84">
        <f t="shared" si="433"/>
        <v>0</v>
      </c>
      <c r="L523" s="91">
        <f>'[11]реализация'!L49</f>
        <v>0</v>
      </c>
      <c r="M523" s="87">
        <f t="shared" si="434"/>
        <v>0</v>
      </c>
      <c r="N523" s="87">
        <f t="shared" si="435"/>
        <v>0</v>
      </c>
      <c r="O523" s="89">
        <f t="shared" si="436"/>
        <v>0</v>
      </c>
      <c r="P523" s="155">
        <f>'[11]реализация'!P49</f>
        <v>0</v>
      </c>
      <c r="Q523" s="88">
        <f t="shared" si="437"/>
        <v>0</v>
      </c>
      <c r="R523" s="88">
        <f t="shared" si="438"/>
        <v>0</v>
      </c>
      <c r="S523" s="148">
        <f>'[11]реализация'!S49</f>
        <v>0</v>
      </c>
      <c r="T523" s="148">
        <f>'[11]реализация'!T49</f>
        <v>0</v>
      </c>
      <c r="U523" s="94">
        <f t="shared" si="439"/>
        <v>0</v>
      </c>
      <c r="V523" s="148">
        <f>'[11]реализация'!V49</f>
        <v>0</v>
      </c>
      <c r="W523" s="148">
        <f>'[11]реализация'!W49</f>
        <v>0</v>
      </c>
      <c r="X523" s="148">
        <f>'[11]реализация'!X49</f>
        <v>0</v>
      </c>
      <c r="Y523" s="148">
        <f>'[11]реализация'!Y49</f>
        <v>0</v>
      </c>
      <c r="Z523" s="148">
        <f>'[11]реализация'!Z49</f>
        <v>0</v>
      </c>
      <c r="AA523" s="154">
        <f>'[11]реализация'!AA49</f>
        <v>0</v>
      </c>
      <c r="AB523" s="95">
        <f t="shared" si="440"/>
        <v>0</v>
      </c>
      <c r="AC523" s="80">
        <f t="shared" si="415"/>
        <v>0</v>
      </c>
    </row>
    <row r="524" spans="1:29" ht="12.75">
      <c r="A524" s="115" t="s">
        <v>127</v>
      </c>
      <c r="B524" s="91">
        <f>'[11]реализация'!B50</f>
        <v>0</v>
      </c>
      <c r="C524" s="91">
        <f>'[11]реализация'!C50</f>
        <v>0</v>
      </c>
      <c r="D524" s="87">
        <f>'[11]реализация'!D50</f>
        <v>0</v>
      </c>
      <c r="E524" s="107">
        <f>'[11]реализация'!E50</f>
        <v>0</v>
      </c>
      <c r="F524" s="91">
        <f>'[11]реализация'!F50</f>
        <v>0</v>
      </c>
      <c r="G524" s="91">
        <f>'[11]реализация'!G50</f>
        <v>0</v>
      </c>
      <c r="H524" s="87">
        <f t="shared" si="431"/>
        <v>0</v>
      </c>
      <c r="I524" s="92">
        <f>'[11]реализация'!I50</f>
        <v>0</v>
      </c>
      <c r="J524" s="88">
        <f t="shared" si="432"/>
        <v>0</v>
      </c>
      <c r="K524" s="84">
        <f t="shared" si="433"/>
        <v>0</v>
      </c>
      <c r="L524" s="91">
        <f>'[11]реализация'!L50</f>
        <v>0</v>
      </c>
      <c r="M524" s="87">
        <f t="shared" si="434"/>
        <v>0</v>
      </c>
      <c r="N524" s="87">
        <f t="shared" si="435"/>
        <v>0</v>
      </c>
      <c r="O524" s="89">
        <f t="shared" si="436"/>
        <v>0</v>
      </c>
      <c r="P524" s="155">
        <f>'[11]реализация'!P50</f>
        <v>0</v>
      </c>
      <c r="Q524" s="88">
        <f t="shared" si="437"/>
        <v>0</v>
      </c>
      <c r="R524" s="88">
        <f t="shared" si="438"/>
        <v>0</v>
      </c>
      <c r="S524" s="148">
        <f>'[11]реализация'!S50</f>
        <v>0</v>
      </c>
      <c r="T524" s="148">
        <f>'[11]реализация'!T50</f>
        <v>0</v>
      </c>
      <c r="U524" s="94">
        <f t="shared" si="439"/>
        <v>0</v>
      </c>
      <c r="V524" s="148">
        <f>'[11]реализация'!V50</f>
        <v>0</v>
      </c>
      <c r="W524" s="148">
        <f>'[11]реализация'!W50</f>
        <v>0</v>
      </c>
      <c r="X524" s="148">
        <f>'[11]реализация'!X50</f>
        <v>0</v>
      </c>
      <c r="Y524" s="148">
        <f>'[11]реализация'!Y50</f>
        <v>0</v>
      </c>
      <c r="Z524" s="148">
        <f>'[11]реализация'!Z50</f>
        <v>0</v>
      </c>
      <c r="AA524" s="154">
        <f>'[11]реализация'!AA50</f>
        <v>0</v>
      </c>
      <c r="AB524" s="95">
        <f t="shared" si="440"/>
        <v>0</v>
      </c>
      <c r="AC524" s="80">
        <f t="shared" si="415"/>
        <v>0</v>
      </c>
    </row>
    <row r="525" spans="1:29" ht="12.75">
      <c r="A525" s="113" t="s">
        <v>128</v>
      </c>
      <c r="B525" s="91">
        <f>'[11]реализация'!B51</f>
        <v>0</v>
      </c>
      <c r="C525" s="91">
        <f>'[11]реализация'!C51</f>
        <v>0</v>
      </c>
      <c r="D525" s="87">
        <f>'[11]реализация'!D51</f>
        <v>0</v>
      </c>
      <c r="E525" s="107">
        <f>'[11]реализация'!E51</f>
        <v>0</v>
      </c>
      <c r="F525" s="91">
        <f>'[11]реализация'!F51</f>
        <v>0</v>
      </c>
      <c r="G525" s="91">
        <f>'[11]реализация'!G51</f>
        <v>0</v>
      </c>
      <c r="H525" s="87">
        <f t="shared" si="431"/>
        <v>0</v>
      </c>
      <c r="I525" s="92">
        <f>'[11]реализация'!I51</f>
        <v>0</v>
      </c>
      <c r="J525" s="88">
        <f t="shared" si="432"/>
        <v>0</v>
      </c>
      <c r="K525" s="84">
        <f t="shared" si="433"/>
        <v>0</v>
      </c>
      <c r="L525" s="91">
        <f>'[11]реализация'!L51</f>
        <v>0</v>
      </c>
      <c r="M525" s="87">
        <f t="shared" si="434"/>
        <v>0</v>
      </c>
      <c r="N525" s="87">
        <f t="shared" si="435"/>
        <v>0</v>
      </c>
      <c r="O525" s="89">
        <f t="shared" si="436"/>
        <v>0</v>
      </c>
      <c r="P525" s="155">
        <f>'[11]реализация'!P51</f>
        <v>0</v>
      </c>
      <c r="Q525" s="88">
        <f t="shared" si="437"/>
        <v>0</v>
      </c>
      <c r="R525" s="88">
        <f t="shared" si="438"/>
        <v>0</v>
      </c>
      <c r="S525" s="148">
        <f>'[11]реализация'!S51</f>
        <v>0</v>
      </c>
      <c r="T525" s="148">
        <f>'[11]реализация'!T51</f>
        <v>0</v>
      </c>
      <c r="U525" s="94">
        <f t="shared" si="439"/>
        <v>0</v>
      </c>
      <c r="V525" s="148">
        <f>'[11]реализация'!V51</f>
        <v>0</v>
      </c>
      <c r="W525" s="148">
        <f>'[11]реализация'!W51</f>
        <v>0</v>
      </c>
      <c r="X525" s="148">
        <f>'[11]реализация'!X51</f>
        <v>0</v>
      </c>
      <c r="Y525" s="148">
        <f>'[11]реализация'!Y51</f>
        <v>0</v>
      </c>
      <c r="Z525" s="148">
        <f>'[11]реализация'!Z51</f>
        <v>0</v>
      </c>
      <c r="AA525" s="154">
        <f>'[11]реализация'!AA51</f>
        <v>0</v>
      </c>
      <c r="AB525" s="95">
        <f t="shared" si="440"/>
        <v>0</v>
      </c>
      <c r="AC525" s="80">
        <f t="shared" si="415"/>
        <v>0</v>
      </c>
    </row>
    <row r="526" spans="1:29" ht="12.75">
      <c r="A526" s="113" t="s">
        <v>129</v>
      </c>
      <c r="B526" s="91">
        <f>'[11]реализация'!B52</f>
        <v>0</v>
      </c>
      <c r="C526" s="91">
        <f>'[11]реализация'!C52</f>
        <v>0</v>
      </c>
      <c r="D526" s="87">
        <f>'[11]реализация'!D52</f>
        <v>0</v>
      </c>
      <c r="E526" s="107">
        <f>'[11]реализация'!E52</f>
        <v>0</v>
      </c>
      <c r="F526" s="91">
        <f>'[11]реализация'!F52</f>
        <v>0</v>
      </c>
      <c r="G526" s="91">
        <f>'[11]реализация'!G52</f>
        <v>0</v>
      </c>
      <c r="H526" s="87">
        <f t="shared" si="431"/>
        <v>0</v>
      </c>
      <c r="I526" s="92">
        <f>'[11]реализация'!I52</f>
        <v>0</v>
      </c>
      <c r="J526" s="88">
        <f t="shared" si="432"/>
        <v>0</v>
      </c>
      <c r="K526" s="84">
        <f t="shared" si="433"/>
        <v>0</v>
      </c>
      <c r="L526" s="91">
        <f>'[11]реализация'!L52</f>
        <v>0</v>
      </c>
      <c r="M526" s="87">
        <f t="shared" si="434"/>
        <v>0</v>
      </c>
      <c r="N526" s="87">
        <f t="shared" si="435"/>
        <v>0</v>
      </c>
      <c r="O526" s="89">
        <f t="shared" si="436"/>
        <v>0</v>
      </c>
      <c r="P526" s="155">
        <f>'[11]реализация'!P52</f>
        <v>0</v>
      </c>
      <c r="Q526" s="88">
        <f t="shared" si="437"/>
        <v>0</v>
      </c>
      <c r="R526" s="88">
        <f t="shared" si="438"/>
        <v>0</v>
      </c>
      <c r="S526" s="148">
        <f>'[11]реализация'!S52</f>
        <v>0</v>
      </c>
      <c r="T526" s="148">
        <f>'[11]реализация'!T52</f>
        <v>0</v>
      </c>
      <c r="U526" s="94">
        <f t="shared" si="439"/>
        <v>0</v>
      </c>
      <c r="V526" s="148">
        <f>'[11]реализация'!V52</f>
        <v>0</v>
      </c>
      <c r="W526" s="148">
        <f>'[11]реализация'!W52</f>
        <v>0</v>
      </c>
      <c r="X526" s="148">
        <f>'[11]реализация'!X52</f>
        <v>0</v>
      </c>
      <c r="Y526" s="148">
        <f>'[11]реализация'!Y52</f>
        <v>0</v>
      </c>
      <c r="Z526" s="148">
        <f>'[11]реализация'!Z52</f>
        <v>0</v>
      </c>
      <c r="AA526" s="154">
        <f>'[11]реализация'!AA52</f>
        <v>0</v>
      </c>
      <c r="AB526" s="95">
        <f t="shared" si="440"/>
        <v>0</v>
      </c>
      <c r="AC526" s="80">
        <f t="shared" si="415"/>
        <v>0</v>
      </c>
    </row>
    <row r="527" spans="1:29" ht="25.5">
      <c r="A527" s="115" t="s">
        <v>130</v>
      </c>
      <c r="B527" s="91">
        <f>'[11]реализация'!B53</f>
        <v>0</v>
      </c>
      <c r="C527" s="91">
        <f>'[11]реализация'!C53</f>
        <v>0</v>
      </c>
      <c r="D527" s="87">
        <f>'[11]реализация'!D53</f>
        <v>0</v>
      </c>
      <c r="E527" s="107">
        <f>'[11]реализация'!E53</f>
        <v>0</v>
      </c>
      <c r="F527" s="91">
        <f>'[11]реализация'!F53</f>
        <v>0</v>
      </c>
      <c r="G527" s="91">
        <f>'[11]реализация'!G53</f>
        <v>0</v>
      </c>
      <c r="H527" s="87">
        <f t="shared" si="431"/>
        <v>0</v>
      </c>
      <c r="I527" s="92">
        <f>'[11]реализация'!I53</f>
        <v>0</v>
      </c>
      <c r="J527" s="88">
        <f t="shared" si="432"/>
        <v>0</v>
      </c>
      <c r="K527" s="84">
        <f t="shared" si="433"/>
        <v>0</v>
      </c>
      <c r="L527" s="91">
        <f>'[11]реализация'!L53</f>
        <v>0</v>
      </c>
      <c r="M527" s="87">
        <f t="shared" si="434"/>
        <v>0</v>
      </c>
      <c r="N527" s="87">
        <f t="shared" si="435"/>
        <v>0</v>
      </c>
      <c r="O527" s="89">
        <f t="shared" si="436"/>
        <v>0</v>
      </c>
      <c r="P527" s="155">
        <f>'[11]реализация'!P53</f>
        <v>0</v>
      </c>
      <c r="Q527" s="88">
        <f t="shared" si="437"/>
        <v>0</v>
      </c>
      <c r="R527" s="88">
        <f t="shared" si="438"/>
        <v>0</v>
      </c>
      <c r="S527" s="148">
        <f>'[11]реализация'!S53</f>
        <v>0</v>
      </c>
      <c r="T527" s="148">
        <f>'[11]реализация'!T53</f>
        <v>0</v>
      </c>
      <c r="U527" s="94">
        <f t="shared" si="439"/>
        <v>0</v>
      </c>
      <c r="V527" s="148">
        <f>'[11]реализация'!V53</f>
        <v>0</v>
      </c>
      <c r="W527" s="148">
        <f>'[11]реализация'!W53</f>
        <v>0</v>
      </c>
      <c r="X527" s="148">
        <f>'[11]реализация'!X53</f>
        <v>0</v>
      </c>
      <c r="Y527" s="148">
        <f>'[11]реализация'!Y53</f>
        <v>0</v>
      </c>
      <c r="Z527" s="148">
        <f>'[11]реализация'!Z53</f>
        <v>0</v>
      </c>
      <c r="AA527" s="154">
        <f>'[11]реализация'!AA53</f>
        <v>0</v>
      </c>
      <c r="AB527" s="95">
        <f t="shared" si="440"/>
        <v>0</v>
      </c>
      <c r="AC527" s="80">
        <f t="shared" si="415"/>
        <v>0</v>
      </c>
    </row>
    <row r="528" spans="1:29" ht="12.75">
      <c r="A528" s="116"/>
      <c r="B528" s="91">
        <f>'[11]реализация'!B54</f>
        <v>0</v>
      </c>
      <c r="C528" s="91">
        <f>'[11]реализация'!C54</f>
        <v>0</v>
      </c>
      <c r="D528" s="87">
        <f>'[11]реализация'!D54</f>
        <v>0</v>
      </c>
      <c r="E528" s="107">
        <f>'[11]реализация'!E54</f>
        <v>0</v>
      </c>
      <c r="F528" s="91">
        <f>'[11]реализация'!F54</f>
        <v>0</v>
      </c>
      <c r="G528" s="91">
        <f>'[11]реализация'!G54</f>
        <v>0</v>
      </c>
      <c r="H528" s="87">
        <f>IF(E528=0,0,F528/E528*100)</f>
        <v>0</v>
      </c>
      <c r="I528" s="92">
        <f>'[11]реализация'!I54</f>
        <v>0</v>
      </c>
      <c r="J528" s="88">
        <f t="shared" si="432"/>
        <v>0</v>
      </c>
      <c r="K528" s="84">
        <f t="shared" si="433"/>
        <v>0</v>
      </c>
      <c r="L528" s="91">
        <f>'[11]реализация'!L54</f>
        <v>0</v>
      </c>
      <c r="M528" s="87">
        <f t="shared" si="434"/>
        <v>0</v>
      </c>
      <c r="N528" s="87">
        <f t="shared" si="435"/>
        <v>0</v>
      </c>
      <c r="O528" s="89">
        <f t="shared" si="436"/>
        <v>0</v>
      </c>
      <c r="P528" s="155">
        <f>'[11]реализация'!P54</f>
        <v>0</v>
      </c>
      <c r="Q528" s="88">
        <f t="shared" si="437"/>
        <v>0</v>
      </c>
      <c r="R528" s="88">
        <f t="shared" si="438"/>
        <v>0</v>
      </c>
      <c r="S528" s="148">
        <f>'[11]реализация'!S54</f>
        <v>0</v>
      </c>
      <c r="T528" s="148">
        <f>'[11]реализация'!T54</f>
        <v>0</v>
      </c>
      <c r="U528" s="94">
        <f t="shared" si="439"/>
        <v>0</v>
      </c>
      <c r="V528" s="148">
        <f>'[11]реализация'!V54</f>
        <v>0</v>
      </c>
      <c r="W528" s="148">
        <f>'[11]реализация'!W54</f>
        <v>0</v>
      </c>
      <c r="X528" s="148">
        <f>'[11]реализация'!X54</f>
        <v>0</v>
      </c>
      <c r="Y528" s="148">
        <f>'[11]реализация'!Y54</f>
        <v>0</v>
      </c>
      <c r="Z528" s="148">
        <f>'[11]реализация'!Z54</f>
        <v>0</v>
      </c>
      <c r="AA528" s="154">
        <f>'[11]реализация'!AA54</f>
        <v>0</v>
      </c>
      <c r="AB528" s="95">
        <f t="shared" si="440"/>
        <v>0</v>
      </c>
      <c r="AC528" s="80">
        <f t="shared" si="415"/>
        <v>0</v>
      </c>
    </row>
    <row r="529" spans="1:29" ht="12.75">
      <c r="A529" s="116"/>
      <c r="B529" s="91">
        <f>'[11]реализация'!B55</f>
        <v>0</v>
      </c>
      <c r="C529" s="91">
        <f>'[11]реализация'!C55</f>
        <v>0</v>
      </c>
      <c r="D529" s="87">
        <f>'[11]реализация'!D55</f>
        <v>0</v>
      </c>
      <c r="E529" s="107">
        <f>'[11]реализация'!E55</f>
        <v>0</v>
      </c>
      <c r="F529" s="91">
        <f>'[11]реализация'!F55</f>
        <v>0</v>
      </c>
      <c r="G529" s="91">
        <f>'[11]реализация'!G55</f>
        <v>0</v>
      </c>
      <c r="H529" s="87">
        <f>IF(E529=0,0,F529/E529*100)</f>
        <v>0</v>
      </c>
      <c r="I529" s="92">
        <f>'[11]реализация'!I55</f>
        <v>0</v>
      </c>
      <c r="J529" s="88">
        <f t="shared" si="432"/>
        <v>0</v>
      </c>
      <c r="K529" s="84">
        <f t="shared" si="433"/>
        <v>0</v>
      </c>
      <c r="L529" s="91">
        <f>'[11]реализация'!L55</f>
        <v>0</v>
      </c>
      <c r="M529" s="87">
        <f t="shared" si="434"/>
        <v>0</v>
      </c>
      <c r="N529" s="87">
        <f t="shared" si="435"/>
        <v>0</v>
      </c>
      <c r="O529" s="89">
        <f t="shared" si="436"/>
        <v>0</v>
      </c>
      <c r="P529" s="155">
        <f>'[11]реализация'!P55</f>
        <v>0</v>
      </c>
      <c r="Q529" s="88">
        <f t="shared" si="437"/>
        <v>0</v>
      </c>
      <c r="R529" s="88">
        <f t="shared" si="438"/>
        <v>0</v>
      </c>
      <c r="S529" s="148">
        <f>'[11]реализация'!S55</f>
        <v>0</v>
      </c>
      <c r="T529" s="148">
        <f>'[11]реализация'!T55</f>
        <v>0</v>
      </c>
      <c r="U529" s="94">
        <f t="shared" si="439"/>
        <v>0</v>
      </c>
      <c r="V529" s="148">
        <f>'[11]реализация'!V55</f>
        <v>0</v>
      </c>
      <c r="W529" s="148">
        <f>'[11]реализация'!W55</f>
        <v>0</v>
      </c>
      <c r="X529" s="148">
        <f>'[11]реализация'!X55</f>
        <v>0</v>
      </c>
      <c r="Y529" s="148">
        <f>'[11]реализация'!Y55</f>
        <v>0</v>
      </c>
      <c r="Z529" s="148">
        <f>'[11]реализация'!Z55</f>
        <v>0</v>
      </c>
      <c r="AA529" s="154">
        <f>'[11]реализация'!AA55</f>
        <v>0</v>
      </c>
      <c r="AB529" s="95">
        <f t="shared" si="440"/>
        <v>0</v>
      </c>
      <c r="AC529" s="80">
        <f t="shared" si="415"/>
        <v>0</v>
      </c>
    </row>
    <row r="530" spans="1:29" ht="12.75">
      <c r="A530" s="116"/>
      <c r="B530" s="91">
        <f>'[11]реализация'!B56</f>
        <v>0</v>
      </c>
      <c r="C530" s="91">
        <f>'[11]реализация'!C56</f>
        <v>0</v>
      </c>
      <c r="D530" s="87">
        <f>'[11]реализация'!D56</f>
        <v>0</v>
      </c>
      <c r="E530" s="107">
        <f>'[11]реализация'!E56</f>
        <v>0</v>
      </c>
      <c r="F530" s="91">
        <f>'[11]реализация'!F56</f>
        <v>0</v>
      </c>
      <c r="G530" s="91">
        <f>'[11]реализация'!G56</f>
        <v>0</v>
      </c>
      <c r="H530" s="87">
        <f>IF(E530=0,0,F530/E530*100)</f>
        <v>0</v>
      </c>
      <c r="I530" s="92">
        <f>'[11]реализация'!I56</f>
        <v>0</v>
      </c>
      <c r="J530" s="88">
        <f t="shared" si="432"/>
        <v>0</v>
      </c>
      <c r="K530" s="84">
        <f t="shared" si="433"/>
        <v>0</v>
      </c>
      <c r="L530" s="91">
        <f>'[11]реализация'!L56</f>
        <v>0</v>
      </c>
      <c r="M530" s="87">
        <f t="shared" si="434"/>
        <v>0</v>
      </c>
      <c r="N530" s="87">
        <f t="shared" si="435"/>
        <v>0</v>
      </c>
      <c r="O530" s="89">
        <f t="shared" si="436"/>
        <v>0</v>
      </c>
      <c r="P530" s="155">
        <f>'[11]реализация'!P56</f>
        <v>0</v>
      </c>
      <c r="Q530" s="88">
        <f t="shared" si="437"/>
        <v>0</v>
      </c>
      <c r="R530" s="88">
        <f t="shared" si="438"/>
        <v>0</v>
      </c>
      <c r="S530" s="148">
        <f>'[11]реализация'!S56</f>
        <v>0</v>
      </c>
      <c r="T530" s="148">
        <f>'[11]реализация'!T56</f>
        <v>0</v>
      </c>
      <c r="U530" s="94">
        <f t="shared" si="439"/>
        <v>0</v>
      </c>
      <c r="V530" s="148">
        <f>'[11]реализация'!V56</f>
        <v>0</v>
      </c>
      <c r="W530" s="148">
        <f>'[11]реализация'!W56</f>
        <v>0</v>
      </c>
      <c r="X530" s="148">
        <f>'[11]реализация'!X56</f>
        <v>0</v>
      </c>
      <c r="Y530" s="148">
        <f>'[11]реализация'!Y56</f>
        <v>0</v>
      </c>
      <c r="Z530" s="148">
        <f>'[11]реализация'!Z56</f>
        <v>0</v>
      </c>
      <c r="AA530" s="154">
        <f>'[11]реализация'!AA56</f>
        <v>0</v>
      </c>
      <c r="AB530" s="95">
        <f t="shared" si="440"/>
        <v>0</v>
      </c>
      <c r="AC530" s="80">
        <f t="shared" si="415"/>
        <v>0</v>
      </c>
    </row>
    <row r="531" spans="1:29" ht="25.5">
      <c r="A531" s="118" t="s">
        <v>131</v>
      </c>
      <c r="B531" s="91">
        <f>'[11]реализация'!B57</f>
        <v>0</v>
      </c>
      <c r="C531" s="91">
        <f>'[11]реализация'!C57</f>
        <v>0</v>
      </c>
      <c r="D531" s="87">
        <f>'[11]реализация'!D57</f>
        <v>0</v>
      </c>
      <c r="E531" s="87">
        <f>'[11]реализация'!E57</f>
        <v>0</v>
      </c>
      <c r="F531" s="91">
        <f>'[11]реализация'!F57</f>
        <v>0</v>
      </c>
      <c r="G531" s="91">
        <f>'[11]реализация'!G57</f>
        <v>0</v>
      </c>
      <c r="H531" s="87">
        <f>IF(E531=0,0,F531/E531*100)</f>
        <v>0</v>
      </c>
      <c r="I531" s="92">
        <f>'[11]реализация'!I57</f>
        <v>0</v>
      </c>
      <c r="J531" s="88">
        <f t="shared" si="432"/>
        <v>0</v>
      </c>
      <c r="K531" s="84">
        <f t="shared" si="433"/>
        <v>0</v>
      </c>
      <c r="L531" s="91">
        <f>'[11]реализация'!L57</f>
        <v>0</v>
      </c>
      <c r="M531" s="87">
        <f t="shared" si="434"/>
        <v>0</v>
      </c>
      <c r="N531" s="87">
        <f t="shared" si="435"/>
        <v>0</v>
      </c>
      <c r="O531" s="89">
        <f t="shared" si="436"/>
        <v>0</v>
      </c>
      <c r="P531" s="155">
        <f>'[11]реализация'!P57</f>
        <v>0</v>
      </c>
      <c r="Q531" s="88">
        <f t="shared" si="437"/>
        <v>0</v>
      </c>
      <c r="R531" s="88">
        <f t="shared" si="438"/>
        <v>0</v>
      </c>
      <c r="S531" s="148">
        <f>'[11]реализация'!S57</f>
        <v>0</v>
      </c>
      <c r="T531" s="148">
        <f>'[11]реализация'!T57</f>
        <v>0</v>
      </c>
      <c r="U531" s="94">
        <f t="shared" si="439"/>
        <v>0</v>
      </c>
      <c r="V531" s="148">
        <f>'[11]реализация'!V57</f>
        <v>0</v>
      </c>
      <c r="W531" s="148">
        <f>'[11]реализация'!W57</f>
        <v>0</v>
      </c>
      <c r="X531" s="148">
        <f>'[11]реализация'!X57</f>
        <v>0</v>
      </c>
      <c r="Y531" s="148">
        <f>'[11]реализация'!Y57</f>
        <v>0</v>
      </c>
      <c r="Z531" s="148">
        <f>'[11]реализация'!Z57</f>
        <v>0</v>
      </c>
      <c r="AA531" s="154">
        <f>'[11]реализация'!AA57</f>
        <v>0</v>
      </c>
      <c r="AB531" s="95">
        <f t="shared" si="440"/>
        <v>0</v>
      </c>
      <c r="AC531" s="80">
        <f t="shared" si="415"/>
        <v>0</v>
      </c>
    </row>
    <row r="532" spans="1:29" ht="13.5" thickBot="1">
      <c r="A532" s="119" t="s">
        <v>132</v>
      </c>
      <c r="B532" s="120">
        <f>'[11]реализация'!B58</f>
        <v>0</v>
      </c>
      <c r="C532" s="120">
        <f>'[11]реализация'!C58</f>
        <v>0</v>
      </c>
      <c r="D532" s="121">
        <f>'[11]реализация'!D58</f>
        <v>0</v>
      </c>
      <c r="E532" s="121">
        <f>'[11]реализация'!E58</f>
        <v>0</v>
      </c>
      <c r="F532" s="120">
        <f>'[11]реализация'!F58</f>
        <v>0</v>
      </c>
      <c r="G532" s="120">
        <f>'[11]реализация'!G58</f>
        <v>0</v>
      </c>
      <c r="H532" s="121">
        <f>IF(E532=0,0,F532/E532*100)</f>
        <v>0</v>
      </c>
      <c r="I532" s="122">
        <f>'[11]реализация'!I58</f>
        <v>0</v>
      </c>
      <c r="J532" s="123">
        <f t="shared" si="432"/>
        <v>0</v>
      </c>
      <c r="K532" s="124">
        <f t="shared" si="433"/>
        <v>0</v>
      </c>
      <c r="L532" s="120">
        <f>'[11]реализация'!L58</f>
        <v>0</v>
      </c>
      <c r="M532" s="121">
        <f t="shared" si="434"/>
        <v>0</v>
      </c>
      <c r="N532" s="121">
        <f t="shared" si="435"/>
        <v>0</v>
      </c>
      <c r="O532" s="125">
        <f t="shared" si="436"/>
        <v>0</v>
      </c>
      <c r="P532" s="157">
        <f>'[11]реализация'!P58</f>
        <v>0</v>
      </c>
      <c r="Q532" s="123">
        <f t="shared" si="437"/>
        <v>0</v>
      </c>
      <c r="R532" s="123">
        <f t="shared" si="438"/>
        <v>0</v>
      </c>
      <c r="S532" s="158">
        <f>'[11]реализация'!S58</f>
        <v>0</v>
      </c>
      <c r="T532" s="158">
        <f>'[11]реализация'!T58</f>
        <v>0</v>
      </c>
      <c r="U532" s="126">
        <f t="shared" si="439"/>
        <v>0</v>
      </c>
      <c r="V532" s="158">
        <f>'[11]реализация'!V58</f>
        <v>0</v>
      </c>
      <c r="W532" s="158">
        <f>'[11]реализация'!W58</f>
        <v>0</v>
      </c>
      <c r="X532" s="158">
        <f>'[11]реализация'!X58</f>
        <v>0</v>
      </c>
      <c r="Y532" s="158">
        <f>'[11]реализация'!Y58</f>
        <v>0</v>
      </c>
      <c r="Z532" s="158">
        <f>'[11]реализация'!Z58</f>
        <v>0</v>
      </c>
      <c r="AA532" s="159">
        <f>'[11]реализация'!AA58</f>
        <v>0</v>
      </c>
      <c r="AB532" s="127">
        <f t="shared" si="440"/>
        <v>0</v>
      </c>
      <c r="AC532" s="128">
        <f t="shared" si="415"/>
        <v>0</v>
      </c>
    </row>
    <row r="533" spans="1:29" ht="11.25">
      <c r="A533" s="129"/>
      <c r="B533" s="130"/>
      <c r="C533" s="130"/>
      <c r="D533" s="130"/>
      <c r="E533" s="130"/>
      <c r="F533" s="130"/>
      <c r="G533" s="130"/>
      <c r="H533" s="130"/>
      <c r="I533" s="131"/>
      <c r="J533" s="131"/>
      <c r="K533" s="129"/>
      <c r="L533" s="130"/>
      <c r="M533" s="130"/>
      <c r="N533" s="130"/>
      <c r="O533" s="130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</row>
    <row r="534" spans="1:29" ht="12" thickBot="1">
      <c r="A534" s="133"/>
      <c r="B534" s="134"/>
      <c r="C534" s="134"/>
      <c r="D534" s="134"/>
      <c r="E534" s="134"/>
      <c r="F534" s="134"/>
      <c r="G534" s="134"/>
      <c r="H534" s="134"/>
      <c r="I534" s="132"/>
      <c r="J534" s="132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  <c r="AB534" s="134"/>
      <c r="AC534" s="134"/>
    </row>
    <row r="535" spans="1:29" ht="11.25">
      <c r="A535" s="135" t="s">
        <v>133</v>
      </c>
      <c r="B535" s="136"/>
      <c r="C535" s="136"/>
      <c r="D535" s="136"/>
      <c r="E535" s="136"/>
      <c r="F535" s="136"/>
      <c r="G535" s="136"/>
      <c r="H535" s="137"/>
      <c r="I535" s="138"/>
      <c r="J535" s="138"/>
      <c r="K535" s="139"/>
      <c r="L535" s="136"/>
      <c r="M535" s="137"/>
      <c r="N535" s="137"/>
      <c r="O535" s="140"/>
      <c r="P535" s="141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42"/>
      <c r="AC535" s="143"/>
    </row>
    <row r="536" spans="1:29" ht="11.25">
      <c r="A536" s="81" t="s">
        <v>134</v>
      </c>
      <c r="B536" s="91">
        <f>'[11]реализация'!B62</f>
        <v>0</v>
      </c>
      <c r="C536" s="91">
        <f>'[11]реализация'!C62</f>
        <v>0</v>
      </c>
      <c r="D536" s="87">
        <f>'[11]реализация'!D62</f>
        <v>0</v>
      </c>
      <c r="E536" s="87">
        <f>'[11]реализация'!E62</f>
        <v>0</v>
      </c>
      <c r="F536" s="91">
        <f>'[11]реализация'!F62</f>
        <v>0</v>
      </c>
      <c r="G536" s="91">
        <f>'[11]реализация'!G62</f>
        <v>0</v>
      </c>
      <c r="H536" s="87">
        <f>IF(E536=0,0,F536/E536*100)</f>
        <v>0</v>
      </c>
      <c r="I536" s="92">
        <f>'[11]реализация'!I62</f>
        <v>0</v>
      </c>
      <c r="J536" s="88">
        <f>F536-G536+I536</f>
        <v>0</v>
      </c>
      <c r="K536" s="84">
        <f>IF(E536=0,0,J536/E536*100)</f>
        <v>0</v>
      </c>
      <c r="L536" s="91">
        <f>'[11]реализация'!L62</f>
        <v>0</v>
      </c>
      <c r="M536" s="87">
        <f>B536+E536-F536-L536</f>
        <v>0</v>
      </c>
      <c r="N536" s="87">
        <f>M536-B536</f>
        <v>0</v>
      </c>
      <c r="O536" s="89">
        <f>C536-G536+I536</f>
        <v>0</v>
      </c>
      <c r="P536" s="155">
        <f>'[11]реализация'!P62</f>
        <v>0</v>
      </c>
      <c r="Q536" s="88">
        <f>R536+U536+X536</f>
        <v>0</v>
      </c>
      <c r="R536" s="88">
        <f>SUM(S536:T536)</f>
        <v>0</v>
      </c>
      <c r="S536" s="148">
        <f>'[11]реализация'!S62</f>
        <v>0</v>
      </c>
      <c r="T536" s="148">
        <f>'[11]реализация'!T62</f>
        <v>0</v>
      </c>
      <c r="U536" s="94">
        <f>SUM(V536:W536)</f>
        <v>0</v>
      </c>
      <c r="V536" s="148">
        <f>'[11]реализация'!V62</f>
        <v>0</v>
      </c>
      <c r="W536" s="148">
        <f>'[11]реализация'!W62</f>
        <v>0</v>
      </c>
      <c r="X536" s="148">
        <f>'[11]реализация'!X62</f>
        <v>0</v>
      </c>
      <c r="Y536" s="148">
        <f>'[11]реализация'!Y62</f>
        <v>0</v>
      </c>
      <c r="Z536" s="148">
        <f>'[11]реализация'!Z62</f>
        <v>0</v>
      </c>
      <c r="AA536" s="154">
        <f>'[11]реализация'!AA62</f>
        <v>0</v>
      </c>
      <c r="AB536" s="95">
        <f>P536+Q536+Y536+Z536-AA536</f>
        <v>0</v>
      </c>
      <c r="AC536" s="80">
        <f>AB536-M536</f>
        <v>0</v>
      </c>
    </row>
    <row r="537" spans="1:29" ht="11.25">
      <c r="A537" s="81" t="s">
        <v>135</v>
      </c>
      <c r="B537" s="91">
        <f>'[11]реализация'!B63</f>
        <v>0</v>
      </c>
      <c r="C537" s="91">
        <f>'[11]реализация'!C63</f>
        <v>0</v>
      </c>
      <c r="D537" s="87">
        <f>'[11]реализация'!D63</f>
        <v>0</v>
      </c>
      <c r="E537" s="87">
        <f>'[11]реализация'!E63</f>
        <v>0</v>
      </c>
      <c r="F537" s="91">
        <f>'[11]реализация'!F63</f>
        <v>0</v>
      </c>
      <c r="G537" s="91">
        <f>'[11]реализация'!G63</f>
        <v>0</v>
      </c>
      <c r="H537" s="87">
        <f>IF(E537=0,0,F537/E537*100)</f>
        <v>0</v>
      </c>
      <c r="I537" s="92">
        <f>'[11]реализация'!I63</f>
        <v>0</v>
      </c>
      <c r="J537" s="88">
        <f>F537-G537+I537</f>
        <v>0</v>
      </c>
      <c r="K537" s="84">
        <f>IF(E537=0,0,J537/E537*100)</f>
        <v>0</v>
      </c>
      <c r="L537" s="91">
        <f>'[11]реализация'!L63</f>
        <v>0</v>
      </c>
      <c r="M537" s="87">
        <f>B537+E537-F537-L537</f>
        <v>0</v>
      </c>
      <c r="N537" s="87">
        <f>M537-B537</f>
        <v>0</v>
      </c>
      <c r="O537" s="89">
        <f>C537-G537+I537</f>
        <v>0</v>
      </c>
      <c r="P537" s="155">
        <f>'[11]реализация'!P63</f>
        <v>0</v>
      </c>
      <c r="Q537" s="88">
        <f>R537+U537+X537</f>
        <v>0</v>
      </c>
      <c r="R537" s="88">
        <f>SUM(S537:T537)</f>
        <v>0</v>
      </c>
      <c r="S537" s="148">
        <f>'[11]реализация'!S63</f>
        <v>0</v>
      </c>
      <c r="T537" s="148">
        <f>'[11]реализация'!T63</f>
        <v>0</v>
      </c>
      <c r="U537" s="94">
        <f>SUM(V537:W537)</f>
        <v>0</v>
      </c>
      <c r="V537" s="148">
        <f>'[11]реализация'!V63</f>
        <v>0</v>
      </c>
      <c r="W537" s="148">
        <f>'[11]реализация'!W63</f>
        <v>0</v>
      </c>
      <c r="X537" s="148">
        <f>'[11]реализация'!X63</f>
        <v>0</v>
      </c>
      <c r="Y537" s="148">
        <f>'[11]реализация'!Y63</f>
        <v>0</v>
      </c>
      <c r="Z537" s="148">
        <f>'[11]реализация'!Z63</f>
        <v>0</v>
      </c>
      <c r="AA537" s="154">
        <f>'[11]реализация'!AA63</f>
        <v>0</v>
      </c>
      <c r="AB537" s="95">
        <f>P537+Q537+Y537+Z537-AA537</f>
        <v>0</v>
      </c>
      <c r="AC537" s="80">
        <f>AB537-M537</f>
        <v>0</v>
      </c>
    </row>
    <row r="538" spans="1:29" ht="11.25">
      <c r="A538" s="81" t="s">
        <v>120</v>
      </c>
      <c r="B538" s="87">
        <f aca="true" t="shared" si="441" ref="B538:G538">SUM(B540:B550)</f>
        <v>0</v>
      </c>
      <c r="C538" s="87">
        <f t="shared" si="441"/>
        <v>0</v>
      </c>
      <c r="D538" s="87">
        <f t="shared" si="441"/>
        <v>0</v>
      </c>
      <c r="E538" s="87">
        <f t="shared" si="441"/>
        <v>0</v>
      </c>
      <c r="F538" s="87">
        <f t="shared" si="441"/>
        <v>0</v>
      </c>
      <c r="G538" s="87">
        <f t="shared" si="441"/>
        <v>0</v>
      </c>
      <c r="H538" s="87">
        <f>IF(E538=0,0,F538/E538*100)</f>
        <v>0</v>
      </c>
      <c r="I538" s="88">
        <f>SUM(I540:I550)</f>
        <v>0</v>
      </c>
      <c r="J538" s="88">
        <f>SUM(J540:J550)</f>
        <v>0</v>
      </c>
      <c r="K538" s="84">
        <f>IF(E538=0,0,J538/E538*100)</f>
        <v>0</v>
      </c>
      <c r="L538" s="87">
        <f>SUM(L540:L550)</f>
        <v>0</v>
      </c>
      <c r="M538" s="87">
        <f>SUM(M540:M550)</f>
        <v>0</v>
      </c>
      <c r="N538" s="87">
        <f>SUM(N540:N550)</f>
        <v>0</v>
      </c>
      <c r="O538" s="89">
        <f>SUM(O540:O550)</f>
        <v>0</v>
      </c>
      <c r="P538" s="90">
        <f aca="true" t="shared" si="442" ref="P538:AB538">SUM(P540:P550)</f>
        <v>0</v>
      </c>
      <c r="Q538" s="87">
        <f t="shared" si="442"/>
        <v>0</v>
      </c>
      <c r="R538" s="87">
        <f t="shared" si="442"/>
        <v>0</v>
      </c>
      <c r="S538" s="87">
        <f t="shared" si="442"/>
        <v>0</v>
      </c>
      <c r="T538" s="87">
        <f t="shared" si="442"/>
        <v>0</v>
      </c>
      <c r="U538" s="87">
        <f t="shared" si="442"/>
        <v>0</v>
      </c>
      <c r="V538" s="87">
        <f t="shared" si="442"/>
        <v>0</v>
      </c>
      <c r="W538" s="87">
        <f t="shared" si="442"/>
        <v>0</v>
      </c>
      <c r="X538" s="87">
        <f t="shared" si="442"/>
        <v>0</v>
      </c>
      <c r="Y538" s="87">
        <f t="shared" si="442"/>
        <v>0</v>
      </c>
      <c r="Z538" s="87">
        <f t="shared" si="442"/>
        <v>0</v>
      </c>
      <c r="AA538" s="87">
        <f t="shared" si="442"/>
        <v>0</v>
      </c>
      <c r="AB538" s="89">
        <f t="shared" si="442"/>
        <v>0</v>
      </c>
      <c r="AC538" s="80">
        <f aca="true" t="shared" si="443" ref="AC538:AC556">AB538-M538</f>
        <v>0</v>
      </c>
    </row>
    <row r="539" spans="1:29" ht="11.25">
      <c r="A539" s="144" t="s">
        <v>136</v>
      </c>
      <c r="B539" s="145"/>
      <c r="C539" s="145"/>
      <c r="D539" s="145"/>
      <c r="E539" s="145"/>
      <c r="F539" s="87"/>
      <c r="G539" s="87"/>
      <c r="H539" s="87"/>
      <c r="I539" s="88"/>
      <c r="J539" s="146"/>
      <c r="K539" s="84"/>
      <c r="L539" s="87"/>
      <c r="M539" s="87"/>
      <c r="N539" s="87"/>
      <c r="O539" s="89"/>
      <c r="P539" s="90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9"/>
      <c r="AC539" s="80">
        <f t="shared" si="443"/>
        <v>0</v>
      </c>
    </row>
    <row r="540" spans="1:29" ht="11.25">
      <c r="A540" s="144" t="s">
        <v>137</v>
      </c>
      <c r="B540" s="91">
        <f>'[11]реализация'!B66</f>
        <v>0</v>
      </c>
      <c r="C540" s="91">
        <f>'[11]реализация'!C66</f>
        <v>0</v>
      </c>
      <c r="D540" s="87">
        <f>'[11]реализация'!D66</f>
        <v>0</v>
      </c>
      <c r="E540" s="87">
        <f>'[11]реализация'!E66</f>
        <v>0</v>
      </c>
      <c r="F540" s="91">
        <f>'[11]реализация'!F66</f>
        <v>0</v>
      </c>
      <c r="G540" s="91">
        <f>'[11]реализация'!G66</f>
        <v>0</v>
      </c>
      <c r="H540" s="87">
        <f>IF(E540=0,0,F540/E540*100)</f>
        <v>0</v>
      </c>
      <c r="I540" s="91">
        <f>'[11]реализация'!I66</f>
        <v>0</v>
      </c>
      <c r="J540" s="88">
        <f>F540-G540+I540</f>
        <v>0</v>
      </c>
      <c r="K540" s="84">
        <f>IF(E540=0,0,J540/E540*100)</f>
        <v>0</v>
      </c>
      <c r="L540" s="91">
        <f>'[11]реализация'!L66</f>
        <v>0</v>
      </c>
      <c r="M540" s="87">
        <f>B540+E540-F540-L540</f>
        <v>0</v>
      </c>
      <c r="N540" s="87">
        <f>M540-B540</f>
        <v>0</v>
      </c>
      <c r="O540" s="89">
        <f>C540-G540+I540</f>
        <v>0</v>
      </c>
      <c r="P540" s="155">
        <f>'[11]реализация'!P66</f>
        <v>0</v>
      </c>
      <c r="Q540" s="88">
        <f>R540+U540+X540</f>
        <v>0</v>
      </c>
      <c r="R540" s="88">
        <f>SUM(S540:T540)</f>
        <v>0</v>
      </c>
      <c r="S540" s="148">
        <f>'[11]реализация'!S66</f>
        <v>0</v>
      </c>
      <c r="T540" s="148">
        <f>'[11]реализация'!T66</f>
        <v>0</v>
      </c>
      <c r="U540" s="94">
        <f>SUM(V540:W540)</f>
        <v>0</v>
      </c>
      <c r="V540" s="148">
        <f>'[11]реализация'!V66</f>
        <v>0</v>
      </c>
      <c r="W540" s="148">
        <f>'[11]реализация'!W66</f>
        <v>0</v>
      </c>
      <c r="X540" s="148">
        <f>'[11]реализация'!X66</f>
        <v>0</v>
      </c>
      <c r="Y540" s="148">
        <f>'[11]реализация'!Y66</f>
        <v>0</v>
      </c>
      <c r="Z540" s="148">
        <f>'[11]реализация'!Z66</f>
        <v>0</v>
      </c>
      <c r="AA540" s="154">
        <f>'[11]реализация'!AA66</f>
        <v>0</v>
      </c>
      <c r="AB540" s="95">
        <f>P540+Q540+Y540+Z540-AA540</f>
        <v>0</v>
      </c>
      <c r="AC540" s="80">
        <f t="shared" si="443"/>
        <v>0</v>
      </c>
    </row>
    <row r="541" spans="1:29" ht="11.25">
      <c r="A541" s="144" t="s">
        <v>125</v>
      </c>
      <c r="B541" s="91">
        <f>'[11]реализация'!B67</f>
        <v>0</v>
      </c>
      <c r="C541" s="91">
        <f>'[11]реализация'!C67</f>
        <v>0</v>
      </c>
      <c r="D541" s="87">
        <f>'[11]реализация'!D67</f>
        <v>0</v>
      </c>
      <c r="E541" s="87">
        <f>'[11]реализация'!E67</f>
        <v>0</v>
      </c>
      <c r="F541" s="91">
        <f>'[11]реализация'!F67</f>
        <v>0</v>
      </c>
      <c r="G541" s="91">
        <f>'[11]реализация'!G67</f>
        <v>0</v>
      </c>
      <c r="H541" s="87">
        <f aca="true" t="shared" si="444" ref="H541:H550">IF(E541=0,0,F541/E541*100)</f>
        <v>0</v>
      </c>
      <c r="I541" s="91">
        <f>'[11]реализация'!I67</f>
        <v>0</v>
      </c>
      <c r="J541" s="88">
        <f aca="true" t="shared" si="445" ref="J541:J550">F541-G541+I541</f>
        <v>0</v>
      </c>
      <c r="K541" s="84">
        <f aca="true" t="shared" si="446" ref="K541:K550">IF(E541=0,0,J541/E541*100)</f>
        <v>0</v>
      </c>
      <c r="L541" s="91">
        <f>'[11]реализация'!L67</f>
        <v>0</v>
      </c>
      <c r="M541" s="87">
        <f aca="true" t="shared" si="447" ref="M541:M550">B541+E541-F541-L541</f>
        <v>0</v>
      </c>
      <c r="N541" s="87">
        <f aca="true" t="shared" si="448" ref="N541:N550">M541-B541</f>
        <v>0</v>
      </c>
      <c r="O541" s="89">
        <f aca="true" t="shared" si="449" ref="O541:O550">C541-G541+I541</f>
        <v>0</v>
      </c>
      <c r="P541" s="155">
        <f>'[11]реализация'!P67</f>
        <v>0</v>
      </c>
      <c r="Q541" s="88">
        <f aca="true" t="shared" si="450" ref="Q541:Q547">R541+U541+X541</f>
        <v>0</v>
      </c>
      <c r="R541" s="88">
        <f aca="true" t="shared" si="451" ref="R541:R547">SUM(S541:T541)</f>
        <v>0</v>
      </c>
      <c r="S541" s="148">
        <f>'[11]реализация'!S67</f>
        <v>0</v>
      </c>
      <c r="T541" s="148">
        <f>'[11]реализация'!T67</f>
        <v>0</v>
      </c>
      <c r="U541" s="94">
        <f aca="true" t="shared" si="452" ref="U541:U547">SUM(V541:W541)</f>
        <v>0</v>
      </c>
      <c r="V541" s="148">
        <f>'[11]реализация'!V67</f>
        <v>0</v>
      </c>
      <c r="W541" s="148">
        <f>'[11]реализация'!W67</f>
        <v>0</v>
      </c>
      <c r="X541" s="148">
        <f>'[11]реализация'!X67</f>
        <v>0</v>
      </c>
      <c r="Y541" s="148">
        <f>'[11]реализация'!Y67</f>
        <v>0</v>
      </c>
      <c r="Z541" s="148">
        <f>'[11]реализация'!Z67</f>
        <v>0</v>
      </c>
      <c r="AA541" s="154">
        <f>'[11]реализация'!AA67</f>
        <v>0</v>
      </c>
      <c r="AB541" s="95">
        <f aca="true" t="shared" si="453" ref="AB541:AB547">P541+Q541+Y541+Z541-AA541</f>
        <v>0</v>
      </c>
      <c r="AC541" s="80">
        <f t="shared" si="443"/>
        <v>0</v>
      </c>
    </row>
    <row r="542" spans="1:29" ht="11.25">
      <c r="A542" s="144" t="s">
        <v>138</v>
      </c>
      <c r="B542" s="91">
        <f>'[11]реализация'!B68</f>
        <v>0</v>
      </c>
      <c r="C542" s="91">
        <f>'[11]реализация'!C68</f>
        <v>0</v>
      </c>
      <c r="D542" s="87">
        <f>'[11]реализация'!D68</f>
        <v>0</v>
      </c>
      <c r="E542" s="87">
        <f>'[11]реализация'!E68</f>
        <v>0</v>
      </c>
      <c r="F542" s="91">
        <f>'[11]реализация'!F68</f>
        <v>0</v>
      </c>
      <c r="G542" s="91">
        <f>'[11]реализация'!G68</f>
        <v>0</v>
      </c>
      <c r="H542" s="87">
        <f t="shared" si="444"/>
        <v>0</v>
      </c>
      <c r="I542" s="91">
        <f>'[11]реализация'!I68</f>
        <v>0</v>
      </c>
      <c r="J542" s="88">
        <f t="shared" si="445"/>
        <v>0</v>
      </c>
      <c r="K542" s="84">
        <f t="shared" si="446"/>
        <v>0</v>
      </c>
      <c r="L542" s="91">
        <f>'[11]реализация'!L68</f>
        <v>0</v>
      </c>
      <c r="M542" s="87">
        <f t="shared" si="447"/>
        <v>0</v>
      </c>
      <c r="N542" s="87">
        <f t="shared" si="448"/>
        <v>0</v>
      </c>
      <c r="O542" s="89">
        <f t="shared" si="449"/>
        <v>0</v>
      </c>
      <c r="P542" s="155">
        <f>'[11]реализация'!P68</f>
        <v>0</v>
      </c>
      <c r="Q542" s="88">
        <f t="shared" si="450"/>
        <v>0</v>
      </c>
      <c r="R542" s="88">
        <f t="shared" si="451"/>
        <v>0</v>
      </c>
      <c r="S542" s="148">
        <f>'[11]реализация'!S68</f>
        <v>0</v>
      </c>
      <c r="T542" s="148">
        <f>'[11]реализация'!T68</f>
        <v>0</v>
      </c>
      <c r="U542" s="94">
        <f t="shared" si="452"/>
        <v>0</v>
      </c>
      <c r="V542" s="148">
        <f>'[11]реализация'!V68</f>
        <v>0</v>
      </c>
      <c r="W542" s="148">
        <f>'[11]реализация'!W68</f>
        <v>0</v>
      </c>
      <c r="X542" s="148">
        <f>'[11]реализация'!X68</f>
        <v>0</v>
      </c>
      <c r="Y542" s="148">
        <f>'[11]реализация'!Y68</f>
        <v>0</v>
      </c>
      <c r="Z542" s="148">
        <f>'[11]реализация'!Z68</f>
        <v>0</v>
      </c>
      <c r="AA542" s="154">
        <f>'[11]реализация'!AA68</f>
        <v>0</v>
      </c>
      <c r="AB542" s="95">
        <f t="shared" si="453"/>
        <v>0</v>
      </c>
      <c r="AC542" s="80">
        <f t="shared" si="443"/>
        <v>0</v>
      </c>
    </row>
    <row r="543" spans="1:29" ht="11.25">
      <c r="A543" s="144" t="s">
        <v>139</v>
      </c>
      <c r="B543" s="91">
        <f>'[11]реализация'!B69</f>
        <v>0</v>
      </c>
      <c r="C543" s="91">
        <f>'[11]реализация'!C69</f>
        <v>0</v>
      </c>
      <c r="D543" s="87">
        <f>'[11]реализация'!D69</f>
        <v>0</v>
      </c>
      <c r="E543" s="87">
        <f>'[11]реализация'!E69</f>
        <v>0</v>
      </c>
      <c r="F543" s="91">
        <f>'[11]реализация'!F69</f>
        <v>0</v>
      </c>
      <c r="G543" s="91">
        <f>'[11]реализация'!G69</f>
        <v>0</v>
      </c>
      <c r="H543" s="87">
        <f t="shared" si="444"/>
        <v>0</v>
      </c>
      <c r="I543" s="91">
        <f>'[11]реализация'!I69</f>
        <v>0</v>
      </c>
      <c r="J543" s="88">
        <f t="shared" si="445"/>
        <v>0</v>
      </c>
      <c r="K543" s="84">
        <f t="shared" si="446"/>
        <v>0</v>
      </c>
      <c r="L543" s="91">
        <f>'[11]реализация'!L69</f>
        <v>0</v>
      </c>
      <c r="M543" s="87">
        <f t="shared" si="447"/>
        <v>0</v>
      </c>
      <c r="N543" s="87">
        <f t="shared" si="448"/>
        <v>0</v>
      </c>
      <c r="O543" s="89">
        <f t="shared" si="449"/>
        <v>0</v>
      </c>
      <c r="P543" s="155">
        <f>'[11]реализация'!P69</f>
        <v>0</v>
      </c>
      <c r="Q543" s="88">
        <f t="shared" si="450"/>
        <v>0</v>
      </c>
      <c r="R543" s="88">
        <f t="shared" si="451"/>
        <v>0</v>
      </c>
      <c r="S543" s="148">
        <f>'[11]реализация'!S69</f>
        <v>0</v>
      </c>
      <c r="T543" s="148">
        <f>'[11]реализация'!T69</f>
        <v>0</v>
      </c>
      <c r="U543" s="94">
        <f t="shared" si="452"/>
        <v>0</v>
      </c>
      <c r="V543" s="148">
        <f>'[11]реализация'!V69</f>
        <v>0</v>
      </c>
      <c r="W543" s="148">
        <f>'[11]реализация'!W69</f>
        <v>0</v>
      </c>
      <c r="X543" s="148">
        <f>'[11]реализация'!X69</f>
        <v>0</v>
      </c>
      <c r="Y543" s="148">
        <f>'[11]реализация'!Y69</f>
        <v>0</v>
      </c>
      <c r="Z543" s="148">
        <f>'[11]реализация'!Z69</f>
        <v>0</v>
      </c>
      <c r="AA543" s="154">
        <f>'[11]реализация'!AA69</f>
        <v>0</v>
      </c>
      <c r="AB543" s="95">
        <f t="shared" si="453"/>
        <v>0</v>
      </c>
      <c r="AC543" s="80">
        <f t="shared" si="443"/>
        <v>0</v>
      </c>
    </row>
    <row r="544" spans="1:29" ht="11.25">
      <c r="A544" s="144" t="s">
        <v>140</v>
      </c>
      <c r="B544" s="91">
        <f>'[11]реализация'!B70</f>
        <v>0</v>
      </c>
      <c r="C544" s="91">
        <f>'[11]реализация'!C70</f>
        <v>0</v>
      </c>
      <c r="D544" s="87">
        <f>'[11]реализация'!D70</f>
        <v>0</v>
      </c>
      <c r="E544" s="87">
        <f>'[11]реализация'!E70</f>
        <v>0</v>
      </c>
      <c r="F544" s="91">
        <f>'[11]реализация'!F70</f>
        <v>0</v>
      </c>
      <c r="G544" s="91">
        <f>'[11]реализация'!G70</f>
        <v>0</v>
      </c>
      <c r="H544" s="87">
        <f t="shared" si="444"/>
        <v>0</v>
      </c>
      <c r="I544" s="91">
        <f>'[11]реализация'!I70</f>
        <v>0</v>
      </c>
      <c r="J544" s="88">
        <f t="shared" si="445"/>
        <v>0</v>
      </c>
      <c r="K544" s="84">
        <f t="shared" si="446"/>
        <v>0</v>
      </c>
      <c r="L544" s="91">
        <f>'[11]реализация'!L70</f>
        <v>0</v>
      </c>
      <c r="M544" s="87">
        <f t="shared" si="447"/>
        <v>0</v>
      </c>
      <c r="N544" s="87">
        <f t="shared" si="448"/>
        <v>0</v>
      </c>
      <c r="O544" s="89">
        <f t="shared" si="449"/>
        <v>0</v>
      </c>
      <c r="P544" s="155">
        <f>'[11]реализация'!P70</f>
        <v>0</v>
      </c>
      <c r="Q544" s="88">
        <f t="shared" si="450"/>
        <v>0</v>
      </c>
      <c r="R544" s="88">
        <f t="shared" si="451"/>
        <v>0</v>
      </c>
      <c r="S544" s="148">
        <f>'[11]реализация'!S70</f>
        <v>0</v>
      </c>
      <c r="T544" s="148">
        <f>'[11]реализация'!T70</f>
        <v>0</v>
      </c>
      <c r="U544" s="94">
        <f t="shared" si="452"/>
        <v>0</v>
      </c>
      <c r="V544" s="148">
        <f>'[11]реализация'!V70</f>
        <v>0</v>
      </c>
      <c r="W544" s="148">
        <f>'[11]реализация'!W70</f>
        <v>0</v>
      </c>
      <c r="X544" s="148">
        <f>'[11]реализация'!X70</f>
        <v>0</v>
      </c>
      <c r="Y544" s="148">
        <f>'[11]реализация'!Y70</f>
        <v>0</v>
      </c>
      <c r="Z544" s="148">
        <f>'[11]реализация'!Z70</f>
        <v>0</v>
      </c>
      <c r="AA544" s="154">
        <f>'[11]реализация'!AA70</f>
        <v>0</v>
      </c>
      <c r="AB544" s="95">
        <f t="shared" si="453"/>
        <v>0</v>
      </c>
      <c r="AC544" s="80">
        <f t="shared" si="443"/>
        <v>0</v>
      </c>
    </row>
    <row r="545" spans="1:29" ht="11.25">
      <c r="A545" s="144" t="s">
        <v>141</v>
      </c>
      <c r="B545" s="91">
        <f>'[11]реализация'!B71</f>
        <v>0</v>
      </c>
      <c r="C545" s="91">
        <f>'[11]реализация'!C71</f>
        <v>0</v>
      </c>
      <c r="D545" s="87">
        <f>'[11]реализация'!D71</f>
        <v>0</v>
      </c>
      <c r="E545" s="87">
        <f>'[11]реализация'!E71</f>
        <v>0</v>
      </c>
      <c r="F545" s="91">
        <f>'[11]реализация'!F71</f>
        <v>0</v>
      </c>
      <c r="G545" s="91">
        <f>'[11]реализация'!G71</f>
        <v>0</v>
      </c>
      <c r="H545" s="87">
        <f t="shared" si="444"/>
        <v>0</v>
      </c>
      <c r="I545" s="91">
        <f>'[11]реализация'!I71</f>
        <v>0</v>
      </c>
      <c r="J545" s="88">
        <f t="shared" si="445"/>
        <v>0</v>
      </c>
      <c r="K545" s="84">
        <f t="shared" si="446"/>
        <v>0</v>
      </c>
      <c r="L545" s="91">
        <f>'[11]реализация'!L71</f>
        <v>0</v>
      </c>
      <c r="M545" s="87">
        <f t="shared" si="447"/>
        <v>0</v>
      </c>
      <c r="N545" s="87">
        <f t="shared" si="448"/>
        <v>0</v>
      </c>
      <c r="O545" s="89">
        <f t="shared" si="449"/>
        <v>0</v>
      </c>
      <c r="P545" s="155">
        <f>'[11]реализация'!P71</f>
        <v>0</v>
      </c>
      <c r="Q545" s="88">
        <f t="shared" si="450"/>
        <v>0</v>
      </c>
      <c r="R545" s="88">
        <f t="shared" si="451"/>
        <v>0</v>
      </c>
      <c r="S545" s="148">
        <f>'[11]реализация'!S71</f>
        <v>0</v>
      </c>
      <c r="T545" s="148">
        <f>'[11]реализация'!T71</f>
        <v>0</v>
      </c>
      <c r="U545" s="94">
        <f t="shared" si="452"/>
        <v>0</v>
      </c>
      <c r="V545" s="148">
        <f>'[11]реализация'!V71</f>
        <v>0</v>
      </c>
      <c r="W545" s="148">
        <f>'[11]реализация'!W71</f>
        <v>0</v>
      </c>
      <c r="X545" s="148">
        <f>'[11]реализация'!X71</f>
        <v>0</v>
      </c>
      <c r="Y545" s="148">
        <f>'[11]реализация'!Y71</f>
        <v>0</v>
      </c>
      <c r="Z545" s="148">
        <f>'[11]реализация'!Z71</f>
        <v>0</v>
      </c>
      <c r="AA545" s="154">
        <f>'[11]реализация'!AA71</f>
        <v>0</v>
      </c>
      <c r="AB545" s="95">
        <f t="shared" si="453"/>
        <v>0</v>
      </c>
      <c r="AC545" s="80">
        <f t="shared" si="443"/>
        <v>0</v>
      </c>
    </row>
    <row r="546" spans="1:29" ht="11.25">
      <c r="A546" s="144" t="s">
        <v>142</v>
      </c>
      <c r="B546" s="91">
        <f>'[11]реализация'!B72</f>
        <v>0</v>
      </c>
      <c r="C546" s="91">
        <f>'[11]реализация'!C72</f>
        <v>0</v>
      </c>
      <c r="D546" s="87">
        <f>'[11]реализация'!D72</f>
        <v>0</v>
      </c>
      <c r="E546" s="87">
        <f>'[11]реализация'!E72</f>
        <v>0</v>
      </c>
      <c r="F546" s="91">
        <f>'[11]реализация'!F72</f>
        <v>0</v>
      </c>
      <c r="G546" s="91">
        <f>'[11]реализация'!G72</f>
        <v>0</v>
      </c>
      <c r="H546" s="87">
        <f t="shared" si="444"/>
        <v>0</v>
      </c>
      <c r="I546" s="91">
        <f>'[11]реализация'!I72</f>
        <v>0</v>
      </c>
      <c r="J546" s="88">
        <f t="shared" si="445"/>
        <v>0</v>
      </c>
      <c r="K546" s="84">
        <f t="shared" si="446"/>
        <v>0</v>
      </c>
      <c r="L546" s="91">
        <f>'[11]реализация'!L72</f>
        <v>0</v>
      </c>
      <c r="M546" s="87">
        <f t="shared" si="447"/>
        <v>0</v>
      </c>
      <c r="N546" s="87">
        <f t="shared" si="448"/>
        <v>0</v>
      </c>
      <c r="O546" s="89">
        <f t="shared" si="449"/>
        <v>0</v>
      </c>
      <c r="P546" s="155">
        <f>'[11]реализация'!P72</f>
        <v>0</v>
      </c>
      <c r="Q546" s="88">
        <f t="shared" si="450"/>
        <v>0</v>
      </c>
      <c r="R546" s="88">
        <f t="shared" si="451"/>
        <v>0</v>
      </c>
      <c r="S546" s="148">
        <f>'[11]реализация'!S72</f>
        <v>0</v>
      </c>
      <c r="T546" s="148">
        <f>'[11]реализация'!T72</f>
        <v>0</v>
      </c>
      <c r="U546" s="94">
        <f t="shared" si="452"/>
        <v>0</v>
      </c>
      <c r="V546" s="148">
        <f>'[11]реализация'!V72</f>
        <v>0</v>
      </c>
      <c r="W546" s="148">
        <f>'[11]реализация'!W72</f>
        <v>0</v>
      </c>
      <c r="X546" s="148">
        <f>'[11]реализация'!X72</f>
        <v>0</v>
      </c>
      <c r="Y546" s="148">
        <f>'[11]реализация'!Y72</f>
        <v>0</v>
      </c>
      <c r="Z546" s="148">
        <f>'[11]реализация'!Z72</f>
        <v>0</v>
      </c>
      <c r="AA546" s="154">
        <f>'[11]реализация'!AA72</f>
        <v>0</v>
      </c>
      <c r="AB546" s="95">
        <f t="shared" si="453"/>
        <v>0</v>
      </c>
      <c r="AC546" s="80">
        <f t="shared" si="443"/>
        <v>0</v>
      </c>
    </row>
    <row r="547" spans="1:29" ht="11.25">
      <c r="A547" s="144" t="s">
        <v>143</v>
      </c>
      <c r="B547" s="91">
        <f>'[11]реализация'!B73</f>
        <v>0</v>
      </c>
      <c r="C547" s="91">
        <f>'[11]реализация'!C73</f>
        <v>0</v>
      </c>
      <c r="D547" s="87">
        <f>'[11]реализация'!D73</f>
        <v>0</v>
      </c>
      <c r="E547" s="87">
        <f>'[11]реализация'!E73</f>
        <v>0</v>
      </c>
      <c r="F547" s="91">
        <f>'[11]реализация'!F73</f>
        <v>0</v>
      </c>
      <c r="G547" s="91">
        <f>'[11]реализация'!G73</f>
        <v>0</v>
      </c>
      <c r="H547" s="87">
        <f t="shared" si="444"/>
        <v>0</v>
      </c>
      <c r="I547" s="91">
        <f>'[11]реализация'!I73</f>
        <v>0</v>
      </c>
      <c r="J547" s="88">
        <f t="shared" si="445"/>
        <v>0</v>
      </c>
      <c r="K547" s="84">
        <f t="shared" si="446"/>
        <v>0</v>
      </c>
      <c r="L547" s="91">
        <f>'[11]реализация'!L73</f>
        <v>0</v>
      </c>
      <c r="M547" s="87">
        <f t="shared" si="447"/>
        <v>0</v>
      </c>
      <c r="N547" s="87">
        <f t="shared" si="448"/>
        <v>0</v>
      </c>
      <c r="O547" s="89">
        <f t="shared" si="449"/>
        <v>0</v>
      </c>
      <c r="P547" s="155">
        <f>'[11]реализация'!P73</f>
        <v>0</v>
      </c>
      <c r="Q547" s="88">
        <f t="shared" si="450"/>
        <v>0</v>
      </c>
      <c r="R547" s="88">
        <f t="shared" si="451"/>
        <v>0</v>
      </c>
      <c r="S547" s="148">
        <f>'[11]реализация'!S73</f>
        <v>0</v>
      </c>
      <c r="T547" s="148">
        <f>'[11]реализация'!T73</f>
        <v>0</v>
      </c>
      <c r="U547" s="94">
        <f t="shared" si="452"/>
        <v>0</v>
      </c>
      <c r="V547" s="148">
        <f>'[11]реализация'!V73</f>
        <v>0</v>
      </c>
      <c r="W547" s="148">
        <f>'[11]реализация'!W73</f>
        <v>0</v>
      </c>
      <c r="X547" s="148">
        <f>'[11]реализация'!X73</f>
        <v>0</v>
      </c>
      <c r="Y547" s="148">
        <f>'[11]реализация'!Y73</f>
        <v>0</v>
      </c>
      <c r="Z547" s="148">
        <f>'[11]реализация'!Z73</f>
        <v>0</v>
      </c>
      <c r="AA547" s="154">
        <f>'[11]реализация'!AA73</f>
        <v>0</v>
      </c>
      <c r="AB547" s="95">
        <f t="shared" si="453"/>
        <v>0</v>
      </c>
      <c r="AC547" s="80">
        <f t="shared" si="443"/>
        <v>0</v>
      </c>
    </row>
    <row r="548" spans="1:29" ht="11.25">
      <c r="A548" s="144" t="s">
        <v>126</v>
      </c>
      <c r="B548" s="91">
        <f>'[11]реализация'!B74</f>
        <v>0</v>
      </c>
      <c r="C548" s="91">
        <f>'[11]реализация'!C74</f>
        <v>0</v>
      </c>
      <c r="D548" s="87">
        <f>'[11]реализация'!D74</f>
        <v>0</v>
      </c>
      <c r="E548" s="87">
        <f>'[11]реализация'!E74</f>
        <v>0</v>
      </c>
      <c r="F548" s="91">
        <f>'[11]реализация'!F74</f>
        <v>0</v>
      </c>
      <c r="G548" s="91">
        <f>'[11]реализация'!G74</f>
        <v>0</v>
      </c>
      <c r="H548" s="87">
        <f t="shared" si="444"/>
        <v>0</v>
      </c>
      <c r="I548" s="91">
        <f>'[11]реализация'!I74</f>
        <v>0</v>
      </c>
      <c r="J548" s="88">
        <f t="shared" si="445"/>
        <v>0</v>
      </c>
      <c r="K548" s="84">
        <f t="shared" si="446"/>
        <v>0</v>
      </c>
      <c r="L548" s="91">
        <f>'[11]реализация'!L74</f>
        <v>0</v>
      </c>
      <c r="M548" s="87">
        <f t="shared" si="447"/>
        <v>0</v>
      </c>
      <c r="N548" s="87">
        <f t="shared" si="448"/>
        <v>0</v>
      </c>
      <c r="O548" s="89">
        <f t="shared" si="449"/>
        <v>0</v>
      </c>
      <c r="P548" s="155">
        <f>'[11]реализация'!P74</f>
        <v>0</v>
      </c>
      <c r="Q548" s="88">
        <f>R548+U548+X548</f>
        <v>0</v>
      </c>
      <c r="R548" s="88">
        <f>SUM(S548:T548)</f>
        <v>0</v>
      </c>
      <c r="S548" s="148">
        <f>'[11]реализация'!S74</f>
        <v>0</v>
      </c>
      <c r="T548" s="148">
        <f>'[11]реализация'!T74</f>
        <v>0</v>
      </c>
      <c r="U548" s="94">
        <f>SUM(V548:W548)</f>
        <v>0</v>
      </c>
      <c r="V548" s="148">
        <f>'[11]реализация'!V74</f>
        <v>0</v>
      </c>
      <c r="W548" s="148">
        <f>'[11]реализация'!W74</f>
        <v>0</v>
      </c>
      <c r="X548" s="148">
        <f>'[11]реализация'!X74</f>
        <v>0</v>
      </c>
      <c r="Y548" s="148">
        <f>'[11]реализация'!Y74</f>
        <v>0</v>
      </c>
      <c r="Z548" s="148">
        <f>'[11]реализация'!Z74</f>
        <v>0</v>
      </c>
      <c r="AA548" s="154">
        <f>'[11]реализация'!AA74</f>
        <v>0</v>
      </c>
      <c r="AB548" s="95">
        <f>P548+Q548+Y548+Z548-AA548</f>
        <v>0</v>
      </c>
      <c r="AC548" s="80">
        <f t="shared" si="443"/>
        <v>0</v>
      </c>
    </row>
    <row r="549" spans="1:29" ht="11.25">
      <c r="A549" s="144" t="s">
        <v>144</v>
      </c>
      <c r="B549" s="91">
        <f>'[11]реализация'!B75</f>
        <v>0</v>
      </c>
      <c r="C549" s="91">
        <f>'[11]реализация'!C75</f>
        <v>0</v>
      </c>
      <c r="D549" s="87">
        <f>'[11]реализация'!D75</f>
        <v>0</v>
      </c>
      <c r="E549" s="87">
        <f>'[11]реализация'!E75</f>
        <v>0</v>
      </c>
      <c r="F549" s="91">
        <f>'[11]реализация'!F75</f>
        <v>0</v>
      </c>
      <c r="G549" s="91">
        <f>'[11]реализация'!G75</f>
        <v>0</v>
      </c>
      <c r="H549" s="87">
        <f t="shared" si="444"/>
        <v>0</v>
      </c>
      <c r="I549" s="91">
        <f>'[11]реализация'!I75</f>
        <v>0</v>
      </c>
      <c r="J549" s="88">
        <f t="shared" si="445"/>
        <v>0</v>
      </c>
      <c r="K549" s="84">
        <f t="shared" si="446"/>
        <v>0</v>
      </c>
      <c r="L549" s="91">
        <f>'[11]реализация'!L75</f>
        <v>0</v>
      </c>
      <c r="M549" s="87">
        <f t="shared" si="447"/>
        <v>0</v>
      </c>
      <c r="N549" s="87">
        <f t="shared" si="448"/>
        <v>0</v>
      </c>
      <c r="O549" s="89">
        <f t="shared" si="449"/>
        <v>0</v>
      </c>
      <c r="P549" s="155">
        <f>'[11]реализация'!P75</f>
        <v>0</v>
      </c>
      <c r="Q549" s="88">
        <f>R549+U549+X549</f>
        <v>0</v>
      </c>
      <c r="R549" s="88">
        <f>SUM(S549:T549)</f>
        <v>0</v>
      </c>
      <c r="S549" s="148">
        <f>'[11]реализация'!S75</f>
        <v>0</v>
      </c>
      <c r="T549" s="148">
        <f>'[11]реализация'!T75</f>
        <v>0</v>
      </c>
      <c r="U549" s="94">
        <f>SUM(V549:W549)</f>
        <v>0</v>
      </c>
      <c r="V549" s="148">
        <f>'[11]реализация'!V75</f>
        <v>0</v>
      </c>
      <c r="W549" s="148">
        <f>'[11]реализация'!W75</f>
        <v>0</v>
      </c>
      <c r="X549" s="148">
        <f>'[11]реализация'!X75</f>
        <v>0</v>
      </c>
      <c r="Y549" s="148">
        <f>'[11]реализация'!Y75</f>
        <v>0</v>
      </c>
      <c r="Z549" s="148">
        <f>'[11]реализация'!Z75</f>
        <v>0</v>
      </c>
      <c r="AA549" s="154">
        <f>'[11]реализация'!AA75</f>
        <v>0</v>
      </c>
      <c r="AB549" s="95">
        <f>P549+Q549+Y549+Z549-AA549</f>
        <v>0</v>
      </c>
      <c r="AC549" s="80">
        <f t="shared" si="443"/>
        <v>0</v>
      </c>
    </row>
    <row r="550" spans="1:29" ht="11.25">
      <c r="A550" s="144"/>
      <c r="B550" s="91">
        <f>'[11]реализация'!B76</f>
        <v>0</v>
      </c>
      <c r="C550" s="91">
        <f>'[11]реализация'!C76</f>
        <v>0</v>
      </c>
      <c r="D550" s="87">
        <f>'[11]реализация'!D76</f>
        <v>0</v>
      </c>
      <c r="E550" s="87">
        <f>'[11]реализация'!E76</f>
        <v>0</v>
      </c>
      <c r="F550" s="91">
        <f>'[11]реализация'!F76</f>
        <v>0</v>
      </c>
      <c r="G550" s="91">
        <f>'[11]реализация'!G76</f>
        <v>0</v>
      </c>
      <c r="H550" s="87">
        <f t="shared" si="444"/>
        <v>0</v>
      </c>
      <c r="I550" s="91">
        <f>'[11]реализация'!I76</f>
        <v>0</v>
      </c>
      <c r="J550" s="88">
        <f t="shared" si="445"/>
        <v>0</v>
      </c>
      <c r="K550" s="84">
        <f t="shared" si="446"/>
        <v>0</v>
      </c>
      <c r="L550" s="91">
        <f>'[11]реализация'!L76</f>
        <v>0</v>
      </c>
      <c r="M550" s="87">
        <f t="shared" si="447"/>
        <v>0</v>
      </c>
      <c r="N550" s="87">
        <f t="shared" si="448"/>
        <v>0</v>
      </c>
      <c r="O550" s="89">
        <f t="shared" si="449"/>
        <v>0</v>
      </c>
      <c r="P550" s="155">
        <f>'[11]реализация'!P76</f>
        <v>0</v>
      </c>
      <c r="Q550" s="88">
        <f>R550+U550+X550</f>
        <v>0</v>
      </c>
      <c r="R550" s="88">
        <f>SUM(S550:T550)</f>
        <v>0</v>
      </c>
      <c r="S550" s="148">
        <f>'[11]реализация'!S76</f>
        <v>0</v>
      </c>
      <c r="T550" s="148">
        <f>'[11]реализация'!T76</f>
        <v>0</v>
      </c>
      <c r="U550" s="94">
        <f>SUM(V550:W550)</f>
        <v>0</v>
      </c>
      <c r="V550" s="148">
        <f>'[11]реализация'!V76</f>
        <v>0</v>
      </c>
      <c r="W550" s="148">
        <f>'[11]реализация'!W76</f>
        <v>0</v>
      </c>
      <c r="X550" s="148">
        <f>'[11]реализация'!X76</f>
        <v>0</v>
      </c>
      <c r="Y550" s="148">
        <f>'[11]реализация'!Y76</f>
        <v>0</v>
      </c>
      <c r="Z550" s="148">
        <f>'[11]реализация'!Z76</f>
        <v>0</v>
      </c>
      <c r="AA550" s="154">
        <f>'[11]реализация'!AA76</f>
        <v>0</v>
      </c>
      <c r="AB550" s="95">
        <f>P550+Q550+Y550+Z550-AA550</f>
        <v>0</v>
      </c>
      <c r="AC550" s="80">
        <f t="shared" si="443"/>
        <v>0</v>
      </c>
    </row>
    <row r="551" spans="1:29" ht="11.25">
      <c r="A551" s="144" t="s">
        <v>145</v>
      </c>
      <c r="B551" s="87">
        <f>B553</f>
        <v>0</v>
      </c>
      <c r="C551" s="87">
        <f>C553</f>
        <v>0</v>
      </c>
      <c r="D551" s="87">
        <f aca="true" t="shared" si="454" ref="D551:AB551">D553</f>
        <v>0</v>
      </c>
      <c r="E551" s="87">
        <f t="shared" si="454"/>
        <v>0</v>
      </c>
      <c r="F551" s="87">
        <f t="shared" si="454"/>
        <v>0</v>
      </c>
      <c r="G551" s="87">
        <f t="shared" si="454"/>
        <v>0</v>
      </c>
      <c r="H551" s="87">
        <f t="shared" si="454"/>
        <v>0</v>
      </c>
      <c r="I551" s="88">
        <f t="shared" si="454"/>
        <v>0</v>
      </c>
      <c r="J551" s="88">
        <f t="shared" si="454"/>
        <v>0</v>
      </c>
      <c r="K551" s="87">
        <f t="shared" si="454"/>
        <v>0</v>
      </c>
      <c r="L551" s="87">
        <f t="shared" si="454"/>
        <v>0</v>
      </c>
      <c r="M551" s="87">
        <f t="shared" si="454"/>
        <v>0</v>
      </c>
      <c r="N551" s="87">
        <f t="shared" si="454"/>
        <v>0</v>
      </c>
      <c r="O551" s="89">
        <f t="shared" si="454"/>
        <v>0</v>
      </c>
      <c r="P551" s="90">
        <f t="shared" si="454"/>
        <v>0</v>
      </c>
      <c r="Q551" s="87">
        <f t="shared" si="454"/>
        <v>0</v>
      </c>
      <c r="R551" s="87">
        <f t="shared" si="454"/>
        <v>0</v>
      </c>
      <c r="S551" s="87">
        <f t="shared" si="454"/>
        <v>0</v>
      </c>
      <c r="T551" s="87">
        <f t="shared" si="454"/>
        <v>0</v>
      </c>
      <c r="U551" s="87">
        <f t="shared" si="454"/>
        <v>0</v>
      </c>
      <c r="V551" s="87">
        <f t="shared" si="454"/>
        <v>0</v>
      </c>
      <c r="W551" s="87">
        <f t="shared" si="454"/>
        <v>0</v>
      </c>
      <c r="X551" s="87">
        <f t="shared" si="454"/>
        <v>0</v>
      </c>
      <c r="Y551" s="87">
        <f t="shared" si="454"/>
        <v>0</v>
      </c>
      <c r="Z551" s="87">
        <f t="shared" si="454"/>
        <v>0</v>
      </c>
      <c r="AA551" s="87">
        <f t="shared" si="454"/>
        <v>0</v>
      </c>
      <c r="AB551" s="89">
        <f t="shared" si="454"/>
        <v>0</v>
      </c>
      <c r="AC551" s="80">
        <f t="shared" si="443"/>
        <v>0</v>
      </c>
    </row>
    <row r="552" spans="1:29" ht="11.25">
      <c r="A552" s="144" t="s">
        <v>136</v>
      </c>
      <c r="B552" s="145"/>
      <c r="C552" s="145"/>
      <c r="D552" s="145"/>
      <c r="E552" s="145"/>
      <c r="F552" s="87"/>
      <c r="G552" s="87"/>
      <c r="H552" s="87"/>
      <c r="I552" s="146"/>
      <c r="J552" s="88"/>
      <c r="K552" s="84"/>
      <c r="L552" s="87"/>
      <c r="M552" s="87"/>
      <c r="N552" s="87"/>
      <c r="O552" s="89"/>
      <c r="P552" s="90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9"/>
      <c r="AC552" s="80">
        <f t="shared" si="443"/>
        <v>0</v>
      </c>
    </row>
    <row r="553" spans="1:29" ht="11.25">
      <c r="A553" s="144" t="s">
        <v>124</v>
      </c>
      <c r="B553" s="91">
        <f>'[11]реализация'!B79</f>
        <v>0</v>
      </c>
      <c r="C553" s="91">
        <f>'[11]реализация'!C79</f>
        <v>0</v>
      </c>
      <c r="D553" s="84">
        <f>'[11]реализация'!D79</f>
        <v>0</v>
      </c>
      <c r="E553" s="84">
        <f>'[11]реализация'!E79</f>
        <v>0</v>
      </c>
      <c r="F553" s="147">
        <f>'[11]реализация'!F79</f>
        <v>0</v>
      </c>
      <c r="G553" s="147">
        <f>'[11]реализация'!G79</f>
        <v>0</v>
      </c>
      <c r="H553" s="87">
        <f>IF(E553=0,0,F553/E553*100)</f>
        <v>0</v>
      </c>
      <c r="I553" s="148">
        <f>'[11]реализация'!I79</f>
        <v>0</v>
      </c>
      <c r="J553" s="88">
        <f>F553-G553+I553</f>
        <v>0</v>
      </c>
      <c r="K553" s="84">
        <f>IF(E553=0,0,J553/E553*100)</f>
        <v>0</v>
      </c>
      <c r="L553" s="147">
        <f>'[11]реализация'!L79</f>
        <v>0</v>
      </c>
      <c r="M553" s="87">
        <f>B553+E553-F553-L553</f>
        <v>0</v>
      </c>
      <c r="N553" s="87">
        <f>M553-B553</f>
        <v>0</v>
      </c>
      <c r="O553" s="89">
        <f>C553-G553+I553</f>
        <v>0</v>
      </c>
      <c r="P553" s="160">
        <f>'[11]реализация'!P79</f>
        <v>0</v>
      </c>
      <c r="Q553" s="88">
        <f>R553+U553+X553</f>
        <v>0</v>
      </c>
      <c r="R553" s="88">
        <f>SUM(S553:T553)</f>
        <v>0</v>
      </c>
      <c r="S553" s="148">
        <f>'[11]реализация'!S79</f>
        <v>0</v>
      </c>
      <c r="T553" s="148">
        <f>'[11]реализация'!T79</f>
        <v>0</v>
      </c>
      <c r="U553" s="94">
        <f>SUM(V553:W553)</f>
        <v>0</v>
      </c>
      <c r="V553" s="148">
        <f>'[11]реализация'!V79</f>
        <v>0</v>
      </c>
      <c r="W553" s="148">
        <f>'[11]реализация'!W79</f>
        <v>0</v>
      </c>
      <c r="X553" s="148">
        <f>'[11]реализация'!X79</f>
        <v>0</v>
      </c>
      <c r="Y553" s="148">
        <f>'[11]реализация'!Y79</f>
        <v>0</v>
      </c>
      <c r="Z553" s="148">
        <f>'[11]реализация'!Z79</f>
        <v>0</v>
      </c>
      <c r="AA553" s="154">
        <f>'[11]реализация'!AA79</f>
        <v>0</v>
      </c>
      <c r="AB553" s="95">
        <f>P553+Q553+Y553+Z553-AA553</f>
        <v>0</v>
      </c>
      <c r="AC553" s="80">
        <f t="shared" si="443"/>
        <v>0</v>
      </c>
    </row>
    <row r="554" spans="1:29" ht="11.25">
      <c r="A554" s="144"/>
      <c r="B554" s="84"/>
      <c r="C554" s="84"/>
      <c r="D554" s="84"/>
      <c r="E554" s="84"/>
      <c r="F554" s="84"/>
      <c r="G554" s="84"/>
      <c r="H554" s="84"/>
      <c r="I554" s="94"/>
      <c r="J554" s="94"/>
      <c r="K554" s="84"/>
      <c r="L554" s="84"/>
      <c r="M554" s="84"/>
      <c r="N554" s="84"/>
      <c r="O554" s="149"/>
      <c r="P554" s="150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149"/>
      <c r="AC554" s="80">
        <f t="shared" si="443"/>
        <v>0</v>
      </c>
    </row>
    <row r="555" spans="1:29" ht="11.25">
      <c r="A555" s="144"/>
      <c r="B555" s="84"/>
      <c r="C555" s="84"/>
      <c r="D555" s="84"/>
      <c r="E555" s="84"/>
      <c r="F555" s="84"/>
      <c r="G555" s="84"/>
      <c r="H555" s="87"/>
      <c r="I555" s="94"/>
      <c r="J555" s="94"/>
      <c r="K555" s="84"/>
      <c r="L555" s="84"/>
      <c r="M555" s="87"/>
      <c r="N555" s="87"/>
      <c r="O555" s="89"/>
      <c r="P555" s="150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149"/>
      <c r="AC555" s="80">
        <f t="shared" si="443"/>
        <v>0</v>
      </c>
    </row>
    <row r="556" spans="1:29" ht="12" thickBot="1">
      <c r="A556" s="151"/>
      <c r="B556" s="124"/>
      <c r="C556" s="124"/>
      <c r="D556" s="124"/>
      <c r="E556" s="124"/>
      <c r="F556" s="124"/>
      <c r="G556" s="124"/>
      <c r="H556" s="121"/>
      <c r="I556" s="126"/>
      <c r="J556" s="123"/>
      <c r="K556" s="124"/>
      <c r="L556" s="124"/>
      <c r="M556" s="121"/>
      <c r="N556" s="121"/>
      <c r="O556" s="125"/>
      <c r="P556" s="152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  <c r="AA556" s="124"/>
      <c r="AB556" s="153"/>
      <c r="AC556" s="128">
        <f t="shared" si="443"/>
        <v>0</v>
      </c>
    </row>
    <row r="559" spans="1:6" ht="16.5" thickBot="1">
      <c r="A559" s="51" t="s">
        <v>152</v>
      </c>
      <c r="B559" s="51" t="s">
        <v>57</v>
      </c>
      <c r="F559" s="53" t="str">
        <f>F480</f>
        <v>за март 2010г.</v>
      </c>
    </row>
    <row r="560" spans="1:29" ht="15.75" customHeight="1">
      <c r="A560" s="198" t="s">
        <v>58</v>
      </c>
      <c r="B560" s="54" t="s">
        <v>59</v>
      </c>
      <c r="C560" s="55" t="s">
        <v>60</v>
      </c>
      <c r="D560" s="201" t="s">
        <v>61</v>
      </c>
      <c r="E560" s="201"/>
      <c r="F560" s="203" t="s">
        <v>62</v>
      </c>
      <c r="G560" s="189" t="s">
        <v>63</v>
      </c>
      <c r="H560" s="189" t="s">
        <v>64</v>
      </c>
      <c r="I560" s="189" t="s">
        <v>65</v>
      </c>
      <c r="J560" s="194" t="s">
        <v>66</v>
      </c>
      <c r="K560" s="196" t="s">
        <v>67</v>
      </c>
      <c r="L560" s="196" t="s">
        <v>68</v>
      </c>
      <c r="M560" s="56" t="s">
        <v>59</v>
      </c>
      <c r="N560" s="196" t="s">
        <v>69</v>
      </c>
      <c r="O560" s="57" t="s">
        <v>60</v>
      </c>
      <c r="P560" s="205" t="s">
        <v>70</v>
      </c>
      <c r="Q560" s="206"/>
      <c r="R560" s="206"/>
      <c r="S560" s="206"/>
      <c r="T560" s="206"/>
      <c r="U560" s="206"/>
      <c r="V560" s="206"/>
      <c r="W560" s="206"/>
      <c r="X560" s="206"/>
      <c r="Y560" s="206"/>
      <c r="Z560" s="206"/>
      <c r="AA560" s="206"/>
      <c r="AB560" s="207"/>
      <c r="AC560" s="191" t="s">
        <v>71</v>
      </c>
    </row>
    <row r="561" spans="1:29" ht="33.75">
      <c r="A561" s="199"/>
      <c r="B561" s="58" t="str">
        <f>B482</f>
        <v>на 01.03.2010г.</v>
      </c>
      <c r="C561" s="58" t="str">
        <f>B561</f>
        <v>на 01.03.2010г.</v>
      </c>
      <c r="D561" s="202"/>
      <c r="E561" s="202"/>
      <c r="F561" s="204"/>
      <c r="G561" s="190"/>
      <c r="H561" s="190"/>
      <c r="I561" s="190"/>
      <c r="J561" s="195"/>
      <c r="K561" s="197"/>
      <c r="L561" s="197"/>
      <c r="M561" s="58" t="str">
        <f>M482</f>
        <v>на 01.04.2010г.</v>
      </c>
      <c r="N561" s="197"/>
      <c r="O561" s="59" t="str">
        <f>M561</f>
        <v>на 01.04.2010г.</v>
      </c>
      <c r="P561" s="60" t="s">
        <v>72</v>
      </c>
      <c r="Q561" s="61" t="s">
        <v>73</v>
      </c>
      <c r="R561" s="61" t="s">
        <v>74</v>
      </c>
      <c r="S561" s="61" t="s">
        <v>75</v>
      </c>
      <c r="T561" s="61" t="s">
        <v>76</v>
      </c>
      <c r="U561" s="61" t="s">
        <v>77</v>
      </c>
      <c r="V561" s="61" t="s">
        <v>78</v>
      </c>
      <c r="W561" s="61" t="s">
        <v>79</v>
      </c>
      <c r="X561" s="61" t="s">
        <v>80</v>
      </c>
      <c r="Y561" s="61" t="s">
        <v>81</v>
      </c>
      <c r="Z561" s="61" t="s">
        <v>82</v>
      </c>
      <c r="AA561" s="62" t="s">
        <v>68</v>
      </c>
      <c r="AB561" s="63" t="s">
        <v>83</v>
      </c>
      <c r="AC561" s="192"/>
    </row>
    <row r="562" spans="1:29" ht="23.25" thickBot="1">
      <c r="A562" s="200"/>
      <c r="B562" s="64" t="s">
        <v>84</v>
      </c>
      <c r="C562" s="65" t="str">
        <f>B562</f>
        <v>тыс.руб с НДС</v>
      </c>
      <c r="D562" s="65" t="s">
        <v>85</v>
      </c>
      <c r="E562" s="65" t="str">
        <f>C562</f>
        <v>тыс.руб с НДС</v>
      </c>
      <c r="F562" s="65" t="str">
        <f>E562</f>
        <v>тыс.руб с НДС</v>
      </c>
      <c r="G562" s="65" t="str">
        <f>F562</f>
        <v>тыс.руб с НДС</v>
      </c>
      <c r="H562" s="65" t="s">
        <v>86</v>
      </c>
      <c r="I562" s="65" t="s">
        <v>84</v>
      </c>
      <c r="J562" s="65" t="str">
        <f>F562</f>
        <v>тыс.руб с НДС</v>
      </c>
      <c r="K562" s="65" t="s">
        <v>86</v>
      </c>
      <c r="L562" s="66" t="s">
        <v>84</v>
      </c>
      <c r="M562" s="65" t="str">
        <f>F562</f>
        <v>тыс.руб с НДС</v>
      </c>
      <c r="N562" s="65" t="s">
        <v>84</v>
      </c>
      <c r="O562" s="67" t="str">
        <f>F562</f>
        <v>тыс.руб с НДС</v>
      </c>
      <c r="P562" s="68" t="s">
        <v>84</v>
      </c>
      <c r="Q562" s="65" t="s">
        <v>84</v>
      </c>
      <c r="R562" s="65" t="s">
        <v>84</v>
      </c>
      <c r="S562" s="65" t="s">
        <v>84</v>
      </c>
      <c r="T562" s="65" t="s">
        <v>84</v>
      </c>
      <c r="U562" s="65" t="s">
        <v>84</v>
      </c>
      <c r="V562" s="65" t="s">
        <v>84</v>
      </c>
      <c r="W562" s="65" t="s">
        <v>84</v>
      </c>
      <c r="X562" s="65" t="s">
        <v>84</v>
      </c>
      <c r="Y562" s="65" t="s">
        <v>84</v>
      </c>
      <c r="Z562" s="65" t="s">
        <v>84</v>
      </c>
      <c r="AA562" s="65" t="s">
        <v>84</v>
      </c>
      <c r="AB562" s="67" t="s">
        <v>84</v>
      </c>
      <c r="AC562" s="193"/>
    </row>
    <row r="563" spans="1:29" ht="11.25">
      <c r="A563" s="69" t="s">
        <v>87</v>
      </c>
      <c r="B563" s="70">
        <f aca="true" t="shared" si="455" ref="B563:G563">B565+B581+B582+B588+B589+B590+B591</f>
        <v>36065</v>
      </c>
      <c r="C563" s="70">
        <f t="shared" si="455"/>
        <v>15557</v>
      </c>
      <c r="D563" s="70">
        <f t="shared" si="455"/>
        <v>33885.15</v>
      </c>
      <c r="E563" s="70">
        <f t="shared" si="455"/>
        <v>108517.604110751</v>
      </c>
      <c r="F563" s="70">
        <f t="shared" si="455"/>
        <v>118420</v>
      </c>
      <c r="G563" s="70">
        <f t="shared" si="455"/>
        <v>11162</v>
      </c>
      <c r="H563" s="70">
        <f aca="true" t="shared" si="456" ref="H563:H595">IF(E563=0,0,F563/E563*100)</f>
        <v>109.12515160134093</v>
      </c>
      <c r="I563" s="71">
        <f>I565+I581+I582+I588+I589+I590+I591</f>
        <v>14463</v>
      </c>
      <c r="J563" s="71">
        <f>J565+J581+J582+J588+J589+J590+J591</f>
        <v>121721</v>
      </c>
      <c r="K563" s="72">
        <f aca="true" t="shared" si="457" ref="K563:K595">IF(E563=0,0,J563/E563*100)</f>
        <v>112.16705436638084</v>
      </c>
      <c r="L563" s="70">
        <f>L565+L581+L582+L588+L589+L590+L591</f>
        <v>0</v>
      </c>
      <c r="M563" s="70">
        <f>M565+M581+M582+M588+M589+M590+M591</f>
        <v>26162.604110750995</v>
      </c>
      <c r="N563" s="70">
        <f>N565+N581+N582+N588+N589+N590+N591</f>
        <v>-9902.395889249006</v>
      </c>
      <c r="O563" s="73">
        <f>O565+O581+O582+O588+O589+O590+O591</f>
        <v>18858</v>
      </c>
      <c r="P563" s="74">
        <f aca="true" t="shared" si="458" ref="P563:AB563">P565+P581+P582+P588+P589+P590+P591</f>
        <v>21995</v>
      </c>
      <c r="Q563" s="75">
        <f t="shared" si="458"/>
        <v>3520</v>
      </c>
      <c r="R563" s="75">
        <f t="shared" si="458"/>
        <v>0</v>
      </c>
      <c r="S563" s="75">
        <f t="shared" si="458"/>
        <v>0</v>
      </c>
      <c r="T563" s="75">
        <f t="shared" si="458"/>
        <v>0</v>
      </c>
      <c r="U563" s="75">
        <f t="shared" si="458"/>
        <v>533</v>
      </c>
      <c r="V563" s="75">
        <f t="shared" si="458"/>
        <v>0</v>
      </c>
      <c r="W563" s="75">
        <f t="shared" si="458"/>
        <v>533</v>
      </c>
      <c r="X563" s="75">
        <f t="shared" si="458"/>
        <v>2987</v>
      </c>
      <c r="Y563" s="75">
        <f t="shared" si="458"/>
        <v>648</v>
      </c>
      <c r="Z563" s="75">
        <f t="shared" si="458"/>
        <v>0</v>
      </c>
      <c r="AA563" s="75">
        <f t="shared" si="458"/>
        <v>0</v>
      </c>
      <c r="AB563" s="76">
        <f t="shared" si="458"/>
        <v>26163</v>
      </c>
      <c r="AC563" s="77">
        <f>AB563-M563</f>
        <v>0.39588924900454003</v>
      </c>
    </row>
    <row r="564" spans="1:29" ht="21.75">
      <c r="A564" s="78" t="s">
        <v>88</v>
      </c>
      <c r="B564" s="70">
        <f aca="true" t="shared" si="459" ref="B564:G564">B563-B596</f>
        <v>36065</v>
      </c>
      <c r="C564" s="70">
        <f t="shared" si="459"/>
        <v>15557</v>
      </c>
      <c r="D564" s="70">
        <f t="shared" si="459"/>
        <v>33885.15</v>
      </c>
      <c r="E564" s="70">
        <f t="shared" si="459"/>
        <v>108517.604110751</v>
      </c>
      <c r="F564" s="70">
        <f t="shared" si="459"/>
        <v>118420</v>
      </c>
      <c r="G564" s="70">
        <f t="shared" si="459"/>
        <v>11162</v>
      </c>
      <c r="H564" s="70">
        <f t="shared" si="456"/>
        <v>109.12515160134093</v>
      </c>
      <c r="I564" s="70">
        <f>I563-I596</f>
        <v>14463</v>
      </c>
      <c r="J564" s="70">
        <f>J563-J596</f>
        <v>121721</v>
      </c>
      <c r="K564" s="72">
        <f t="shared" si="457"/>
        <v>112.16705436638084</v>
      </c>
      <c r="L564" s="70">
        <f aca="true" t="shared" si="460" ref="L564:AB564">L563-L596</f>
        <v>0</v>
      </c>
      <c r="M564" s="70">
        <f t="shared" si="460"/>
        <v>26162.604110750995</v>
      </c>
      <c r="N564" s="70">
        <f t="shared" si="460"/>
        <v>-9902.395889249006</v>
      </c>
      <c r="O564" s="73">
        <f t="shared" si="460"/>
        <v>18858</v>
      </c>
      <c r="P564" s="79">
        <f t="shared" si="460"/>
        <v>21995</v>
      </c>
      <c r="Q564" s="70">
        <f t="shared" si="460"/>
        <v>3520</v>
      </c>
      <c r="R564" s="70">
        <f t="shared" si="460"/>
        <v>0</v>
      </c>
      <c r="S564" s="70">
        <f t="shared" si="460"/>
        <v>0</v>
      </c>
      <c r="T564" s="70">
        <f t="shared" si="460"/>
        <v>0</v>
      </c>
      <c r="U564" s="70">
        <f t="shared" si="460"/>
        <v>533</v>
      </c>
      <c r="V564" s="70">
        <f t="shared" si="460"/>
        <v>0</v>
      </c>
      <c r="W564" s="70">
        <f t="shared" si="460"/>
        <v>533</v>
      </c>
      <c r="X564" s="70">
        <f t="shared" si="460"/>
        <v>2987</v>
      </c>
      <c r="Y564" s="70">
        <f t="shared" si="460"/>
        <v>648</v>
      </c>
      <c r="Z564" s="70">
        <f t="shared" si="460"/>
        <v>0</v>
      </c>
      <c r="AA564" s="70">
        <f t="shared" si="460"/>
        <v>0</v>
      </c>
      <c r="AB564" s="73">
        <f t="shared" si="460"/>
        <v>26163</v>
      </c>
      <c r="AC564" s="80">
        <f aca="true" t="shared" si="461" ref="AC564:AC580">AB564-M564</f>
        <v>0.39588924900454003</v>
      </c>
    </row>
    <row r="565" spans="1:29" ht="11.25">
      <c r="A565" s="81" t="s">
        <v>89</v>
      </c>
      <c r="B565" s="82">
        <f aca="true" t="shared" si="462" ref="B565:G565">B566+B572+B573+B574+B575+B576+B577+B578+B579+B580</f>
        <v>5349</v>
      </c>
      <c r="C565" s="82">
        <f t="shared" si="462"/>
        <v>738</v>
      </c>
      <c r="D565" s="82">
        <f t="shared" si="462"/>
        <v>4424.9800000000005</v>
      </c>
      <c r="E565" s="82">
        <f t="shared" si="462"/>
        <v>15209.55159</v>
      </c>
      <c r="F565" s="82">
        <f t="shared" si="462"/>
        <v>17730</v>
      </c>
      <c r="G565" s="82">
        <f t="shared" si="462"/>
        <v>523</v>
      </c>
      <c r="H565" s="82">
        <f t="shared" si="456"/>
        <v>116.57148401177817</v>
      </c>
      <c r="I565" s="83">
        <f>I566+I572+I573+I574+I575+I576+I577+I578+I579+I580</f>
        <v>913</v>
      </c>
      <c r="J565" s="83">
        <f>J566+J572+J573+J574+J575+J576+J577+J578+J579+J580</f>
        <v>18120</v>
      </c>
      <c r="K565" s="84">
        <f t="shared" si="457"/>
        <v>119.13566217108968</v>
      </c>
      <c r="L565" s="82">
        <f>L566+L572+L573+L574+L575+L576+L577+L578+L579+L580</f>
        <v>0</v>
      </c>
      <c r="M565" s="82">
        <f>M566+M572+M573+M574+M575+M576+M577+M578+M579+M580</f>
        <v>2828.551589999998</v>
      </c>
      <c r="N565" s="82">
        <f>N566+N572+N573+N574+N575+N576+N577+N578+N579+N580</f>
        <v>-2520.448410000002</v>
      </c>
      <c r="O565" s="85">
        <f>O566+O572+O573+O574+O575+O576+O577+O578+O579+O580</f>
        <v>1128</v>
      </c>
      <c r="P565" s="86">
        <f aca="true" t="shared" si="463" ref="P565:AB565">P566+P572+P573+P574+P575+P576+P577+P578+P579+P580</f>
        <v>1463</v>
      </c>
      <c r="Q565" s="82">
        <f t="shared" si="463"/>
        <v>919</v>
      </c>
      <c r="R565" s="82">
        <f t="shared" si="463"/>
        <v>0</v>
      </c>
      <c r="S565" s="82">
        <f t="shared" si="463"/>
        <v>0</v>
      </c>
      <c r="T565" s="82">
        <f t="shared" si="463"/>
        <v>0</v>
      </c>
      <c r="U565" s="82">
        <f t="shared" si="463"/>
        <v>256</v>
      </c>
      <c r="V565" s="82">
        <f t="shared" si="463"/>
        <v>0</v>
      </c>
      <c r="W565" s="82">
        <f t="shared" si="463"/>
        <v>256</v>
      </c>
      <c r="X565" s="82">
        <f t="shared" si="463"/>
        <v>663</v>
      </c>
      <c r="Y565" s="82">
        <f t="shared" si="463"/>
        <v>448</v>
      </c>
      <c r="Z565" s="82">
        <f t="shared" si="463"/>
        <v>0</v>
      </c>
      <c r="AA565" s="82">
        <f t="shared" si="463"/>
        <v>0</v>
      </c>
      <c r="AB565" s="85">
        <f t="shared" si="463"/>
        <v>2830</v>
      </c>
      <c r="AC565" s="80">
        <f t="shared" si="461"/>
        <v>1.448410000001786</v>
      </c>
    </row>
    <row r="566" spans="1:29" ht="11.25">
      <c r="A566" s="81" t="s">
        <v>90</v>
      </c>
      <c r="B566" s="87">
        <f aca="true" t="shared" si="464" ref="B566:G566">SUM(B567:B571)</f>
        <v>0</v>
      </c>
      <c r="C566" s="87">
        <f t="shared" si="464"/>
        <v>0</v>
      </c>
      <c r="D566" s="87">
        <f t="shared" si="464"/>
        <v>0</v>
      </c>
      <c r="E566" s="87">
        <f t="shared" si="464"/>
        <v>0</v>
      </c>
      <c r="F566" s="87">
        <f t="shared" si="464"/>
        <v>0</v>
      </c>
      <c r="G566" s="87">
        <f t="shared" si="464"/>
        <v>0</v>
      </c>
      <c r="H566" s="87">
        <f t="shared" si="456"/>
        <v>0</v>
      </c>
      <c r="I566" s="88">
        <f>SUM(I567:I571)</f>
        <v>0</v>
      </c>
      <c r="J566" s="88">
        <f>SUM(J567:J571)</f>
        <v>0</v>
      </c>
      <c r="K566" s="84">
        <f t="shared" si="457"/>
        <v>0</v>
      </c>
      <c r="L566" s="87">
        <f>SUM(L567:L571)</f>
        <v>0</v>
      </c>
      <c r="M566" s="87">
        <f>SUM(M567:M571)</f>
        <v>0</v>
      </c>
      <c r="N566" s="87">
        <f>SUM(N567:N571)</f>
        <v>0</v>
      </c>
      <c r="O566" s="89">
        <f>SUM(O567:O571)</f>
        <v>0</v>
      </c>
      <c r="P566" s="90">
        <f aca="true" t="shared" si="465" ref="P566:AB566">SUM(P567:P571)</f>
        <v>0</v>
      </c>
      <c r="Q566" s="87">
        <f t="shared" si="465"/>
        <v>0</v>
      </c>
      <c r="R566" s="87">
        <f t="shared" si="465"/>
        <v>0</v>
      </c>
      <c r="S566" s="87">
        <f t="shared" si="465"/>
        <v>0</v>
      </c>
      <c r="T566" s="87">
        <f t="shared" si="465"/>
        <v>0</v>
      </c>
      <c r="U566" s="87">
        <f t="shared" si="465"/>
        <v>0</v>
      </c>
      <c r="V566" s="87">
        <f t="shared" si="465"/>
        <v>0</v>
      </c>
      <c r="W566" s="87">
        <f t="shared" si="465"/>
        <v>0</v>
      </c>
      <c r="X566" s="87">
        <f t="shared" si="465"/>
        <v>0</v>
      </c>
      <c r="Y566" s="87">
        <f t="shared" si="465"/>
        <v>0</v>
      </c>
      <c r="Z566" s="87">
        <f t="shared" si="465"/>
        <v>0</v>
      </c>
      <c r="AA566" s="87">
        <f t="shared" si="465"/>
        <v>0</v>
      </c>
      <c r="AB566" s="89">
        <f t="shared" si="465"/>
        <v>0</v>
      </c>
      <c r="AC566" s="80">
        <f t="shared" si="461"/>
        <v>0</v>
      </c>
    </row>
    <row r="567" spans="1:29" ht="11.25">
      <c r="A567" s="81" t="s">
        <v>91</v>
      </c>
      <c r="B567" s="91">
        <f>'[2]реализация'!M567</f>
        <v>0</v>
      </c>
      <c r="C567" s="91">
        <f>'[2]реализация'!O567</f>
        <v>0</v>
      </c>
      <c r="D567" s="87">
        <f>'[12]реализация'!D14</f>
        <v>0</v>
      </c>
      <c r="E567" s="87">
        <f>'[12]реализация'!E14</f>
        <v>0</v>
      </c>
      <c r="F567" s="91">
        <f>'[4]ЦМО'!H98</f>
        <v>0</v>
      </c>
      <c r="G567" s="91">
        <f>'[4]ЦМО'!O98</f>
        <v>0</v>
      </c>
      <c r="H567" s="87">
        <f t="shared" si="456"/>
        <v>0</v>
      </c>
      <c r="I567" s="91">
        <f>'[4]ЦМО'!X98</f>
        <v>0</v>
      </c>
      <c r="J567" s="88">
        <f aca="true" t="shared" si="466" ref="J567:J581">F567-G567+I567</f>
        <v>0</v>
      </c>
      <c r="K567" s="84">
        <f t="shared" si="457"/>
        <v>0</v>
      </c>
      <c r="L567" s="91">
        <f>'[12]реализация'!L14</f>
        <v>0</v>
      </c>
      <c r="M567" s="87">
        <f aca="true" t="shared" si="467" ref="M567:M581">B567+E567-F567-L567</f>
        <v>0</v>
      </c>
      <c r="N567" s="93">
        <f aca="true" t="shared" si="468" ref="N567:N581">M567-B567</f>
        <v>0</v>
      </c>
      <c r="O567" s="89">
        <f aca="true" t="shared" si="469" ref="O567:O581">C567-G567+I567</f>
        <v>0</v>
      </c>
      <c r="P567" s="91">
        <f>'[4]ЦМО'!AD98</f>
        <v>0</v>
      </c>
      <c r="Q567" s="88">
        <f aca="true" t="shared" si="470" ref="Q567:Q580">R567+U567+X567</f>
        <v>0</v>
      </c>
      <c r="R567" s="88">
        <f aca="true" t="shared" si="471" ref="R567:R580">SUM(S567:T567)</f>
        <v>0</v>
      </c>
      <c r="S567" s="148">
        <f>'[12]реализация'!S14</f>
        <v>0</v>
      </c>
      <c r="T567" s="148">
        <f>'[12]реализация'!T14</f>
        <v>0</v>
      </c>
      <c r="U567" s="94">
        <f aca="true" t="shared" si="472" ref="U567:U580">SUM(V567:W567)</f>
        <v>0</v>
      </c>
      <c r="V567" s="148">
        <f>'[12]реализация'!V14</f>
        <v>0</v>
      </c>
      <c r="W567" s="91">
        <f>'[5]ЦМО'!AI56</f>
        <v>0</v>
      </c>
      <c r="X567" s="91">
        <f>'[4]ЦМО'!AK98</f>
        <v>0</v>
      </c>
      <c r="Y567" s="148">
        <f>'[12]реализация'!Y14</f>
        <v>0</v>
      </c>
      <c r="Z567" s="148">
        <f>'[12]реализация'!Z14</f>
        <v>0</v>
      </c>
      <c r="AA567" s="154">
        <f>'[12]реализация'!AA14</f>
        <v>0</v>
      </c>
      <c r="AB567" s="95">
        <f aca="true" t="shared" si="473" ref="AB567:AB580">P567+Q567+Y567+Z567-AA567</f>
        <v>0</v>
      </c>
      <c r="AC567" s="80">
        <f t="shared" si="461"/>
        <v>0</v>
      </c>
    </row>
    <row r="568" spans="1:29" ht="11.25">
      <c r="A568" s="81" t="s">
        <v>92</v>
      </c>
      <c r="B568" s="91">
        <f>'[2]реализация'!M568</f>
        <v>0</v>
      </c>
      <c r="C568" s="91">
        <f>'[2]реализация'!O568</f>
        <v>0</v>
      </c>
      <c r="D568" s="87">
        <f>'[12]реализация'!D15</f>
        <v>0</v>
      </c>
      <c r="E568" s="87">
        <f>'[12]реализация'!E15</f>
        <v>0</v>
      </c>
      <c r="F568" s="91">
        <f>'[4]ЦМО'!H99</f>
        <v>0</v>
      </c>
      <c r="G568" s="91">
        <f>'[4]ЦМО'!O99</f>
        <v>0</v>
      </c>
      <c r="H568" s="87">
        <f t="shared" si="456"/>
        <v>0</v>
      </c>
      <c r="I568" s="91">
        <f>'[4]ЦМО'!X99</f>
        <v>0</v>
      </c>
      <c r="J568" s="88">
        <f t="shared" si="466"/>
        <v>0</v>
      </c>
      <c r="K568" s="84">
        <f t="shared" si="457"/>
        <v>0</v>
      </c>
      <c r="L568" s="91">
        <f>'[12]реализация'!L15</f>
        <v>0</v>
      </c>
      <c r="M568" s="87">
        <f t="shared" si="467"/>
        <v>0</v>
      </c>
      <c r="N568" s="93">
        <f t="shared" si="468"/>
        <v>0</v>
      </c>
      <c r="O568" s="89">
        <f t="shared" si="469"/>
        <v>0</v>
      </c>
      <c r="P568" s="91">
        <f>'[4]ЦМО'!AD99</f>
        <v>0</v>
      </c>
      <c r="Q568" s="88">
        <f t="shared" si="470"/>
        <v>0</v>
      </c>
      <c r="R568" s="88">
        <f t="shared" si="471"/>
        <v>0</v>
      </c>
      <c r="S568" s="148">
        <f>'[12]реализация'!S15</f>
        <v>0</v>
      </c>
      <c r="T568" s="148">
        <f>'[12]реализация'!T15</f>
        <v>0</v>
      </c>
      <c r="U568" s="94">
        <f t="shared" si="472"/>
        <v>0</v>
      </c>
      <c r="V568" s="148">
        <f>'[12]реализация'!V15</f>
        <v>0</v>
      </c>
      <c r="W568" s="91">
        <f>'[5]ЦМО'!AI57</f>
        <v>0</v>
      </c>
      <c r="X568" s="91">
        <f>'[4]ЦМО'!AK99</f>
        <v>0</v>
      </c>
      <c r="Y568" s="148">
        <f>'[12]реализация'!Y15</f>
        <v>0</v>
      </c>
      <c r="Z568" s="148">
        <f>'[12]реализация'!Z15</f>
        <v>0</v>
      </c>
      <c r="AA568" s="154">
        <f>'[12]реализация'!AA15</f>
        <v>0</v>
      </c>
      <c r="AB568" s="95">
        <f t="shared" si="473"/>
        <v>0</v>
      </c>
      <c r="AC568" s="80">
        <f t="shared" si="461"/>
        <v>0</v>
      </c>
    </row>
    <row r="569" spans="1:29" ht="11.25">
      <c r="A569" s="81" t="s">
        <v>93</v>
      </c>
      <c r="B569" s="91">
        <f>'[2]реализация'!M569</f>
        <v>0</v>
      </c>
      <c r="C569" s="91">
        <f>'[2]реализация'!O569</f>
        <v>0</v>
      </c>
      <c r="D569" s="87">
        <f>'[12]реализация'!D16</f>
        <v>0</v>
      </c>
      <c r="E569" s="87">
        <f>'[12]реализация'!E16</f>
        <v>0</v>
      </c>
      <c r="F569" s="91">
        <f>'[4]ЦМО'!H100</f>
        <v>0</v>
      </c>
      <c r="G569" s="91">
        <f>'[4]ЦМО'!O100</f>
        <v>0</v>
      </c>
      <c r="H569" s="87">
        <f t="shared" si="456"/>
        <v>0</v>
      </c>
      <c r="I569" s="91">
        <f>'[4]ЦМО'!X100</f>
        <v>0</v>
      </c>
      <c r="J569" s="88">
        <f t="shared" si="466"/>
        <v>0</v>
      </c>
      <c r="K569" s="84">
        <f t="shared" si="457"/>
        <v>0</v>
      </c>
      <c r="L569" s="91">
        <f>'[12]реализация'!L16</f>
        <v>0</v>
      </c>
      <c r="M569" s="87">
        <f t="shared" si="467"/>
        <v>0</v>
      </c>
      <c r="N569" s="93">
        <f t="shared" si="468"/>
        <v>0</v>
      </c>
      <c r="O569" s="89">
        <f t="shared" si="469"/>
        <v>0</v>
      </c>
      <c r="P569" s="91">
        <f>'[4]ЦМО'!AD100</f>
        <v>0</v>
      </c>
      <c r="Q569" s="88">
        <f t="shared" si="470"/>
        <v>0</v>
      </c>
      <c r="R569" s="88">
        <f t="shared" si="471"/>
        <v>0</v>
      </c>
      <c r="S569" s="148">
        <f>'[12]реализация'!S16</f>
        <v>0</v>
      </c>
      <c r="T569" s="148">
        <f>'[12]реализация'!T16</f>
        <v>0</v>
      </c>
      <c r="U569" s="94">
        <f t="shared" si="472"/>
        <v>0</v>
      </c>
      <c r="V569" s="148">
        <f>'[12]реализация'!V16</f>
        <v>0</v>
      </c>
      <c r="W569" s="91">
        <f>'[5]ЦМО'!AI58</f>
        <v>0</v>
      </c>
      <c r="X569" s="91">
        <f>'[4]ЦМО'!AK100</f>
        <v>0</v>
      </c>
      <c r="Y569" s="148">
        <f>'[12]реализация'!Y16</f>
        <v>0</v>
      </c>
      <c r="Z569" s="148">
        <f>'[12]реализация'!Z16</f>
        <v>0</v>
      </c>
      <c r="AA569" s="154">
        <f>'[12]реализация'!AA16</f>
        <v>0</v>
      </c>
      <c r="AB569" s="95">
        <f t="shared" si="473"/>
        <v>0</v>
      </c>
      <c r="AC569" s="80">
        <f t="shared" si="461"/>
        <v>0</v>
      </c>
    </row>
    <row r="570" spans="1:29" ht="11.25">
      <c r="A570" s="81" t="s">
        <v>94</v>
      </c>
      <c r="B570" s="91">
        <f>'[2]реализация'!M570</f>
        <v>0</v>
      </c>
      <c r="C570" s="91">
        <f>'[2]реализация'!O570</f>
        <v>0</v>
      </c>
      <c r="D570" s="87">
        <f>'[12]реализация'!D17</f>
        <v>0</v>
      </c>
      <c r="E570" s="87">
        <f>'[12]реализация'!E17</f>
        <v>0</v>
      </c>
      <c r="F570" s="91">
        <f>'[4]ЦМО'!H101</f>
        <v>0</v>
      </c>
      <c r="G570" s="91">
        <f>'[4]ЦМО'!O101</f>
        <v>0</v>
      </c>
      <c r="H570" s="87">
        <f t="shared" si="456"/>
        <v>0</v>
      </c>
      <c r="I570" s="91">
        <f>'[4]ЦМО'!X101</f>
        <v>0</v>
      </c>
      <c r="J570" s="88">
        <f t="shared" si="466"/>
        <v>0</v>
      </c>
      <c r="K570" s="84">
        <f t="shared" si="457"/>
        <v>0</v>
      </c>
      <c r="L570" s="91">
        <f>'[12]реализация'!L17</f>
        <v>0</v>
      </c>
      <c r="M570" s="87">
        <f t="shared" si="467"/>
        <v>0</v>
      </c>
      <c r="N570" s="93">
        <f t="shared" si="468"/>
        <v>0</v>
      </c>
      <c r="O570" s="89">
        <f t="shared" si="469"/>
        <v>0</v>
      </c>
      <c r="P570" s="91">
        <f>'[4]ЦМО'!AD101</f>
        <v>0</v>
      </c>
      <c r="Q570" s="88">
        <f t="shared" si="470"/>
        <v>0</v>
      </c>
      <c r="R570" s="88">
        <f t="shared" si="471"/>
        <v>0</v>
      </c>
      <c r="S570" s="148">
        <f>'[12]реализация'!S17</f>
        <v>0</v>
      </c>
      <c r="T570" s="148">
        <f>'[12]реализация'!T17</f>
        <v>0</v>
      </c>
      <c r="U570" s="94">
        <f t="shared" si="472"/>
        <v>0</v>
      </c>
      <c r="V570" s="148">
        <f>'[12]реализация'!V17</f>
        <v>0</v>
      </c>
      <c r="W570" s="91">
        <f>'[5]ЦМО'!AI59</f>
        <v>0</v>
      </c>
      <c r="X570" s="91">
        <f>'[4]ЦМО'!AK101</f>
        <v>0</v>
      </c>
      <c r="Y570" s="148">
        <f>'[12]реализация'!Y17</f>
        <v>0</v>
      </c>
      <c r="Z570" s="148">
        <f>'[12]реализация'!Z17</f>
        <v>0</v>
      </c>
      <c r="AA570" s="154">
        <f>'[12]реализация'!AA17</f>
        <v>0</v>
      </c>
      <c r="AB570" s="95">
        <f t="shared" si="473"/>
        <v>0</v>
      </c>
      <c r="AC570" s="80">
        <f t="shared" si="461"/>
        <v>0</v>
      </c>
    </row>
    <row r="571" spans="1:29" ht="11.25">
      <c r="A571" s="81" t="s">
        <v>95</v>
      </c>
      <c r="B571" s="91">
        <f>'[2]реализация'!M571</f>
        <v>0</v>
      </c>
      <c r="C571" s="91">
        <f>'[2]реализация'!O571</f>
        <v>0</v>
      </c>
      <c r="D571" s="87">
        <f>'[12]реализация'!D18</f>
        <v>0</v>
      </c>
      <c r="E571" s="87">
        <f>'[12]реализация'!E18</f>
        <v>0</v>
      </c>
      <c r="F571" s="91">
        <f>'[4]ЦМО'!H102</f>
        <v>0</v>
      </c>
      <c r="G571" s="91">
        <f>'[4]ЦМО'!O102</f>
        <v>0</v>
      </c>
      <c r="H571" s="87">
        <f t="shared" si="456"/>
        <v>0</v>
      </c>
      <c r="I571" s="91">
        <f>'[4]ЦМО'!X102</f>
        <v>0</v>
      </c>
      <c r="J571" s="88">
        <f t="shared" si="466"/>
        <v>0</v>
      </c>
      <c r="K571" s="84">
        <f t="shared" si="457"/>
        <v>0</v>
      </c>
      <c r="L571" s="91">
        <f>'[12]реализация'!L18</f>
        <v>0</v>
      </c>
      <c r="M571" s="87">
        <f t="shared" si="467"/>
        <v>0</v>
      </c>
      <c r="N571" s="93">
        <f t="shared" si="468"/>
        <v>0</v>
      </c>
      <c r="O571" s="89">
        <f t="shared" si="469"/>
        <v>0</v>
      </c>
      <c r="P571" s="91">
        <f>'[4]ЦМО'!AD102</f>
        <v>0</v>
      </c>
      <c r="Q571" s="88">
        <f t="shared" si="470"/>
        <v>0</v>
      </c>
      <c r="R571" s="88">
        <f t="shared" si="471"/>
        <v>0</v>
      </c>
      <c r="S571" s="148">
        <f>'[12]реализация'!S18</f>
        <v>0</v>
      </c>
      <c r="T571" s="148">
        <f>'[12]реализация'!T18</f>
        <v>0</v>
      </c>
      <c r="U571" s="94">
        <f t="shared" si="472"/>
        <v>0</v>
      </c>
      <c r="V571" s="148">
        <f>'[12]реализация'!V18</f>
        <v>0</v>
      </c>
      <c r="W571" s="91">
        <f>'[5]ЦМО'!AI60</f>
        <v>0</v>
      </c>
      <c r="X571" s="91">
        <f>'[4]ЦМО'!AK102</f>
        <v>0</v>
      </c>
      <c r="Y571" s="148">
        <f>'[12]реализация'!Y18</f>
        <v>0</v>
      </c>
      <c r="Z571" s="148">
        <f>'[12]реализация'!Z18</f>
        <v>0</v>
      </c>
      <c r="AA571" s="154">
        <f>'[12]реализация'!AA18</f>
        <v>0</v>
      </c>
      <c r="AB571" s="95">
        <f t="shared" si="473"/>
        <v>0</v>
      </c>
      <c r="AC571" s="80">
        <f t="shared" si="461"/>
        <v>0</v>
      </c>
    </row>
    <row r="572" spans="1:29" ht="11.25">
      <c r="A572" s="81" t="s">
        <v>96</v>
      </c>
      <c r="B572" s="91">
        <f>'[2]реализация'!M572</f>
        <v>0</v>
      </c>
      <c r="C572" s="91">
        <f>'[2]реализация'!O572</f>
        <v>0</v>
      </c>
      <c r="D572" s="87">
        <f>'[12]реализация'!D19</f>
        <v>0</v>
      </c>
      <c r="E572" s="87">
        <f>'[12]реализация'!E19</f>
        <v>0</v>
      </c>
      <c r="F572" s="91">
        <f>'[4]ЦМО'!H103</f>
        <v>0</v>
      </c>
      <c r="G572" s="91">
        <f>'[4]ЦМО'!O103</f>
        <v>0</v>
      </c>
      <c r="H572" s="87">
        <f t="shared" si="456"/>
        <v>0</v>
      </c>
      <c r="I572" s="91">
        <f>'[4]ЦМО'!X103</f>
        <v>0</v>
      </c>
      <c r="J572" s="88">
        <f t="shared" si="466"/>
        <v>0</v>
      </c>
      <c r="K572" s="84">
        <f t="shared" si="457"/>
        <v>0</v>
      </c>
      <c r="L572" s="91">
        <f>'[12]реализация'!L19</f>
        <v>0</v>
      </c>
      <c r="M572" s="87">
        <f t="shared" si="467"/>
        <v>0</v>
      </c>
      <c r="N572" s="93">
        <f t="shared" si="468"/>
        <v>0</v>
      </c>
      <c r="O572" s="89">
        <f t="shared" si="469"/>
        <v>0</v>
      </c>
      <c r="P572" s="91">
        <f>'[4]ЦМО'!AD103</f>
        <v>0</v>
      </c>
      <c r="Q572" s="88">
        <f t="shared" si="470"/>
        <v>0</v>
      </c>
      <c r="R572" s="88">
        <f t="shared" si="471"/>
        <v>0</v>
      </c>
      <c r="S572" s="148">
        <f>'[12]реализация'!S19</f>
        <v>0</v>
      </c>
      <c r="T572" s="148">
        <f>'[12]реализация'!T19</f>
        <v>0</v>
      </c>
      <c r="U572" s="94">
        <f t="shared" si="472"/>
        <v>0</v>
      </c>
      <c r="V572" s="148">
        <f>'[12]реализация'!V19</f>
        <v>0</v>
      </c>
      <c r="W572" s="91">
        <f>'[5]ЦМО'!AI61</f>
        <v>0</v>
      </c>
      <c r="X572" s="91">
        <f>'[4]ЦМО'!AK103</f>
        <v>0</v>
      </c>
      <c r="Y572" s="148">
        <f>'[12]реализация'!Y19</f>
        <v>0</v>
      </c>
      <c r="Z572" s="148">
        <f>'[12]реализация'!Z19</f>
        <v>0</v>
      </c>
      <c r="AA572" s="154">
        <f>'[12]реализация'!AA19</f>
        <v>0</v>
      </c>
      <c r="AB572" s="95">
        <f t="shared" si="473"/>
        <v>0</v>
      </c>
      <c r="AC572" s="80">
        <f t="shared" si="461"/>
        <v>0</v>
      </c>
    </row>
    <row r="573" spans="1:29" ht="11.25">
      <c r="A573" s="81" t="s">
        <v>97</v>
      </c>
      <c r="B573" s="91">
        <f>'[2]реализация'!M573</f>
        <v>0</v>
      </c>
      <c r="C573" s="91">
        <f>'[2]реализация'!O573</f>
        <v>0</v>
      </c>
      <c r="D573" s="87">
        <f>'[12]реализация'!D20</f>
        <v>0</v>
      </c>
      <c r="E573" s="87">
        <f>'[12]реализация'!E20</f>
        <v>0</v>
      </c>
      <c r="F573" s="91">
        <f>'[4]ЦМО'!H104</f>
        <v>0</v>
      </c>
      <c r="G573" s="91">
        <f>'[4]ЦМО'!O104</f>
        <v>0</v>
      </c>
      <c r="H573" s="87">
        <f t="shared" si="456"/>
        <v>0</v>
      </c>
      <c r="I573" s="91">
        <f>'[4]ЦМО'!X104</f>
        <v>0</v>
      </c>
      <c r="J573" s="88">
        <f t="shared" si="466"/>
        <v>0</v>
      </c>
      <c r="K573" s="84">
        <f t="shared" si="457"/>
        <v>0</v>
      </c>
      <c r="L573" s="91">
        <f>'[12]реализация'!L20</f>
        <v>0</v>
      </c>
      <c r="M573" s="87">
        <f t="shared" si="467"/>
        <v>0</v>
      </c>
      <c r="N573" s="93">
        <f t="shared" si="468"/>
        <v>0</v>
      </c>
      <c r="O573" s="89">
        <f t="shared" si="469"/>
        <v>0</v>
      </c>
      <c r="P573" s="91">
        <f>'[4]ЦМО'!AD104</f>
        <v>0</v>
      </c>
      <c r="Q573" s="88">
        <f t="shared" si="470"/>
        <v>0</v>
      </c>
      <c r="R573" s="88">
        <f t="shared" si="471"/>
        <v>0</v>
      </c>
      <c r="S573" s="148">
        <f>'[12]реализация'!S20</f>
        <v>0</v>
      </c>
      <c r="T573" s="148">
        <f>'[12]реализация'!T20</f>
        <v>0</v>
      </c>
      <c r="U573" s="94">
        <f t="shared" si="472"/>
        <v>0</v>
      </c>
      <c r="V573" s="148">
        <f>'[12]реализация'!V20</f>
        <v>0</v>
      </c>
      <c r="W573" s="91">
        <f>'[5]ЦМО'!AI62</f>
        <v>0</v>
      </c>
      <c r="X573" s="91">
        <f>'[4]ЦМО'!AK104</f>
        <v>0</v>
      </c>
      <c r="Y573" s="148">
        <f>'[12]реализация'!Y20</f>
        <v>0</v>
      </c>
      <c r="Z573" s="148">
        <f>'[12]реализация'!Z20</f>
        <v>0</v>
      </c>
      <c r="AA573" s="154">
        <f>'[12]реализация'!AA20</f>
        <v>0</v>
      </c>
      <c r="AB573" s="95">
        <f t="shared" si="473"/>
        <v>0</v>
      </c>
      <c r="AC573" s="80">
        <f t="shared" si="461"/>
        <v>0</v>
      </c>
    </row>
    <row r="574" spans="1:29" ht="11.25">
      <c r="A574" s="81" t="s">
        <v>98</v>
      </c>
      <c r="B574" s="91">
        <f>'[2]реализация'!M574</f>
        <v>0</v>
      </c>
      <c r="C574" s="91">
        <f>'[2]реализация'!O574</f>
        <v>0</v>
      </c>
      <c r="D574" s="87">
        <f>'[12]реализация'!D21</f>
        <v>0</v>
      </c>
      <c r="E574" s="87">
        <f>'[12]реализация'!E21</f>
        <v>0</v>
      </c>
      <c r="F574" s="91">
        <f>'[4]ЦМО'!H105</f>
        <v>0</v>
      </c>
      <c r="G574" s="91">
        <f>'[4]ЦМО'!O105</f>
        <v>0</v>
      </c>
      <c r="H574" s="87">
        <f t="shared" si="456"/>
        <v>0</v>
      </c>
      <c r="I574" s="91">
        <f>'[4]ЦМО'!X105</f>
        <v>0</v>
      </c>
      <c r="J574" s="88">
        <f t="shared" si="466"/>
        <v>0</v>
      </c>
      <c r="K574" s="84">
        <f t="shared" si="457"/>
        <v>0</v>
      </c>
      <c r="L574" s="91">
        <f>'[12]реализация'!L21</f>
        <v>0</v>
      </c>
      <c r="M574" s="87">
        <f t="shared" si="467"/>
        <v>0</v>
      </c>
      <c r="N574" s="93">
        <f t="shared" si="468"/>
        <v>0</v>
      </c>
      <c r="O574" s="89">
        <f t="shared" si="469"/>
        <v>0</v>
      </c>
      <c r="P574" s="91">
        <f>'[4]ЦМО'!AD105</f>
        <v>0</v>
      </c>
      <c r="Q574" s="88">
        <f t="shared" si="470"/>
        <v>0</v>
      </c>
      <c r="R574" s="88">
        <f t="shared" si="471"/>
        <v>0</v>
      </c>
      <c r="S574" s="148">
        <f>'[12]реализация'!S21</f>
        <v>0</v>
      </c>
      <c r="T574" s="148">
        <f>'[12]реализация'!T21</f>
        <v>0</v>
      </c>
      <c r="U574" s="94">
        <f t="shared" si="472"/>
        <v>0</v>
      </c>
      <c r="V574" s="148">
        <f>'[12]реализация'!V21</f>
        <v>0</v>
      </c>
      <c r="W574" s="91">
        <f>'[5]ЦМО'!AI63</f>
        <v>0</v>
      </c>
      <c r="X574" s="91">
        <f>'[4]ЦМО'!AK105</f>
        <v>0</v>
      </c>
      <c r="Y574" s="148">
        <f>'[12]реализация'!Y21</f>
        <v>0</v>
      </c>
      <c r="Z574" s="148">
        <f>'[12]реализация'!Z21</f>
        <v>0</v>
      </c>
      <c r="AA574" s="154">
        <f>'[12]реализация'!AA21</f>
        <v>0</v>
      </c>
      <c r="AB574" s="95">
        <f t="shared" si="473"/>
        <v>0</v>
      </c>
      <c r="AC574" s="80">
        <f t="shared" si="461"/>
        <v>0</v>
      </c>
    </row>
    <row r="575" spans="1:29" ht="11.25">
      <c r="A575" s="81" t="s">
        <v>99</v>
      </c>
      <c r="B575" s="91">
        <f>'[2]реализация'!M575</f>
        <v>0</v>
      </c>
      <c r="C575" s="91">
        <f>'[2]реализация'!O575</f>
        <v>7</v>
      </c>
      <c r="D575" s="87">
        <f>'[12]реализация'!D22</f>
        <v>0</v>
      </c>
      <c r="E575" s="87">
        <f>'[12]реализация'!E22</f>
        <v>0</v>
      </c>
      <c r="F575" s="91">
        <f>'[4]ЦМО'!H106</f>
        <v>0</v>
      </c>
      <c r="G575" s="91">
        <f>'[4]ЦМО'!O106</f>
        <v>0</v>
      </c>
      <c r="H575" s="87">
        <f t="shared" si="456"/>
        <v>0</v>
      </c>
      <c r="I575" s="91">
        <f>'[4]ЦМО'!X106</f>
        <v>0</v>
      </c>
      <c r="J575" s="88">
        <f t="shared" si="466"/>
        <v>0</v>
      </c>
      <c r="K575" s="84">
        <f t="shared" si="457"/>
        <v>0</v>
      </c>
      <c r="L575" s="91">
        <f>'[12]реализация'!L22</f>
        <v>0</v>
      </c>
      <c r="M575" s="87">
        <f t="shared" si="467"/>
        <v>0</v>
      </c>
      <c r="N575" s="93">
        <f t="shared" si="468"/>
        <v>0</v>
      </c>
      <c r="O575" s="89">
        <f t="shared" si="469"/>
        <v>7</v>
      </c>
      <c r="P575" s="91">
        <f>'[4]ЦМО'!AD106</f>
        <v>0</v>
      </c>
      <c r="Q575" s="88">
        <f t="shared" si="470"/>
        <v>0</v>
      </c>
      <c r="R575" s="88">
        <f t="shared" si="471"/>
        <v>0</v>
      </c>
      <c r="S575" s="148">
        <f>'[12]реализация'!S22</f>
        <v>0</v>
      </c>
      <c r="T575" s="148">
        <f>'[12]реализация'!T22</f>
        <v>0</v>
      </c>
      <c r="U575" s="94">
        <f t="shared" si="472"/>
        <v>0</v>
      </c>
      <c r="V575" s="148">
        <f>'[12]реализация'!V22</f>
        <v>0</v>
      </c>
      <c r="W575" s="91">
        <f>'[5]ЦМО'!AI64</f>
        <v>0</v>
      </c>
      <c r="X575" s="91">
        <f>'[4]ЦМО'!AK106</f>
        <v>0</v>
      </c>
      <c r="Y575" s="148">
        <f>'[12]реализация'!Y22</f>
        <v>0</v>
      </c>
      <c r="Z575" s="148">
        <f>'[12]реализация'!Z22</f>
        <v>0</v>
      </c>
      <c r="AA575" s="154">
        <f>'[12]реализация'!AA22</f>
        <v>0</v>
      </c>
      <c r="AB575" s="95">
        <f t="shared" si="473"/>
        <v>0</v>
      </c>
      <c r="AC575" s="80">
        <f t="shared" si="461"/>
        <v>0</v>
      </c>
    </row>
    <row r="576" spans="1:29" ht="11.25">
      <c r="A576" s="81" t="s">
        <v>100</v>
      </c>
      <c r="B576" s="91">
        <f>'[2]реализация'!M576</f>
        <v>0</v>
      </c>
      <c r="C576" s="91">
        <f>'[2]реализация'!O576</f>
        <v>0</v>
      </c>
      <c r="D576" s="87">
        <f>'[12]реализация'!D23</f>
        <v>0</v>
      </c>
      <c r="E576" s="87">
        <f>'[12]реализация'!E23</f>
        <v>0</v>
      </c>
      <c r="F576" s="91">
        <f>'[4]ЦМО'!H107</f>
        <v>0</v>
      </c>
      <c r="G576" s="91">
        <f>'[4]ЦМО'!O107</f>
        <v>0</v>
      </c>
      <c r="H576" s="87">
        <f t="shared" si="456"/>
        <v>0</v>
      </c>
      <c r="I576" s="91">
        <f>'[4]ЦМО'!X107</f>
        <v>0</v>
      </c>
      <c r="J576" s="88">
        <f t="shared" si="466"/>
        <v>0</v>
      </c>
      <c r="K576" s="84">
        <f t="shared" si="457"/>
        <v>0</v>
      </c>
      <c r="L576" s="91">
        <f>'[12]реализация'!L23</f>
        <v>0</v>
      </c>
      <c r="M576" s="87">
        <f t="shared" si="467"/>
        <v>0</v>
      </c>
      <c r="N576" s="93">
        <f t="shared" si="468"/>
        <v>0</v>
      </c>
      <c r="O576" s="89">
        <f t="shared" si="469"/>
        <v>0</v>
      </c>
      <c r="P576" s="91">
        <f>'[4]ЦМО'!AD107</f>
        <v>0</v>
      </c>
      <c r="Q576" s="88">
        <f t="shared" si="470"/>
        <v>0</v>
      </c>
      <c r="R576" s="88">
        <f t="shared" si="471"/>
        <v>0</v>
      </c>
      <c r="S576" s="148">
        <f>'[12]реализация'!S23</f>
        <v>0</v>
      </c>
      <c r="T576" s="148">
        <f>'[12]реализация'!T23</f>
        <v>0</v>
      </c>
      <c r="U576" s="94">
        <f t="shared" si="472"/>
        <v>0</v>
      </c>
      <c r="V576" s="148">
        <f>'[12]реализация'!V23</f>
        <v>0</v>
      </c>
      <c r="W576" s="91">
        <f>'[5]ЦМО'!AI65</f>
        <v>0</v>
      </c>
      <c r="X576" s="91">
        <f>'[4]ЦМО'!AK107</f>
        <v>0</v>
      </c>
      <c r="Y576" s="148">
        <f>'[12]реализация'!Y23</f>
        <v>0</v>
      </c>
      <c r="Z576" s="148">
        <f>'[12]реализация'!Z23</f>
        <v>0</v>
      </c>
      <c r="AA576" s="154">
        <f>'[12]реализация'!AA23</f>
        <v>0</v>
      </c>
      <c r="AB576" s="95">
        <f t="shared" si="473"/>
        <v>0</v>
      </c>
      <c r="AC576" s="80">
        <f t="shared" si="461"/>
        <v>0</v>
      </c>
    </row>
    <row r="577" spans="1:29" ht="11.25">
      <c r="A577" s="81" t="s">
        <v>101</v>
      </c>
      <c r="B577" s="91">
        <f>'[2]реализация'!M577</f>
        <v>140</v>
      </c>
      <c r="C577" s="91">
        <f>'[2]реализация'!O577</f>
        <v>7</v>
      </c>
      <c r="D577" s="87">
        <f>'[12]реализация'!D24</f>
        <v>221.941</v>
      </c>
      <c r="E577" s="87">
        <f>'[12]реализация'!E24</f>
        <v>760.40557</v>
      </c>
      <c r="F577" s="91">
        <f>'[4]ЦМО'!H108</f>
        <v>860</v>
      </c>
      <c r="G577" s="91">
        <f>'[4]ЦМО'!O108</f>
        <v>7</v>
      </c>
      <c r="H577" s="87">
        <f t="shared" si="456"/>
        <v>113.0975408294287</v>
      </c>
      <c r="I577" s="91">
        <f>'[4]ЦМО'!X108</f>
        <v>89</v>
      </c>
      <c r="J577" s="88">
        <f t="shared" si="466"/>
        <v>942</v>
      </c>
      <c r="K577" s="84">
        <f t="shared" si="457"/>
        <v>123.88125983874632</v>
      </c>
      <c r="L577" s="91">
        <f>'[12]реализация'!L24</f>
        <v>0</v>
      </c>
      <c r="M577" s="87">
        <f t="shared" si="467"/>
        <v>40.40557000000001</v>
      </c>
      <c r="N577" s="93">
        <f t="shared" si="468"/>
        <v>-99.59442999999999</v>
      </c>
      <c r="O577" s="89">
        <f t="shared" si="469"/>
        <v>89</v>
      </c>
      <c r="P577" s="91">
        <f>'[4]ЦМО'!AD108</f>
        <v>41</v>
      </c>
      <c r="Q577" s="88">
        <f t="shared" si="470"/>
        <v>0</v>
      </c>
      <c r="R577" s="88">
        <f t="shared" si="471"/>
        <v>0</v>
      </c>
      <c r="S577" s="148">
        <f>'[12]реализация'!S24</f>
        <v>0</v>
      </c>
      <c r="T577" s="148">
        <f>'[12]реализация'!T24</f>
        <v>0</v>
      </c>
      <c r="U577" s="94">
        <f t="shared" si="472"/>
        <v>0</v>
      </c>
      <c r="V577" s="148">
        <f>'[12]реализация'!V24</f>
        <v>0</v>
      </c>
      <c r="W577" s="91">
        <f>'[5]ЦМО'!AI66</f>
        <v>0</v>
      </c>
      <c r="X577" s="91">
        <f>'[4]ЦМО'!AK108</f>
        <v>0</v>
      </c>
      <c r="Y577" s="148">
        <f>'[12]реализация'!Y24</f>
        <v>0</v>
      </c>
      <c r="Z577" s="148">
        <f>'[12]реализация'!Z24</f>
        <v>0</v>
      </c>
      <c r="AA577" s="154">
        <f>'[12]реализация'!AA24</f>
        <v>0</v>
      </c>
      <c r="AB577" s="95">
        <f t="shared" si="473"/>
        <v>41</v>
      </c>
      <c r="AC577" s="80">
        <f t="shared" si="461"/>
        <v>0.5944299999999885</v>
      </c>
    </row>
    <row r="578" spans="1:29" ht="11.25">
      <c r="A578" s="81" t="s">
        <v>102</v>
      </c>
      <c r="B578" s="91">
        <f>'[2]реализация'!M578</f>
        <v>10</v>
      </c>
      <c r="C578" s="91">
        <f>'[2]реализация'!O578</f>
        <v>0</v>
      </c>
      <c r="D578" s="87">
        <f>'[12]реализация'!D25</f>
        <v>3.106</v>
      </c>
      <c r="E578" s="87">
        <f>'[12]реализация'!E25</f>
        <v>13.579439999999998</v>
      </c>
      <c r="F578" s="91">
        <f>'[4]ЦМО'!H109</f>
        <v>24</v>
      </c>
      <c r="G578" s="91">
        <f>'[4]ЦМО'!O109</f>
        <v>0</v>
      </c>
      <c r="H578" s="87">
        <f t="shared" si="456"/>
        <v>176.7377741644722</v>
      </c>
      <c r="I578" s="91">
        <f>'[4]ЦМО'!X109</f>
        <v>1</v>
      </c>
      <c r="J578" s="88">
        <f t="shared" si="466"/>
        <v>25</v>
      </c>
      <c r="K578" s="84">
        <f t="shared" si="457"/>
        <v>184.10184808799187</v>
      </c>
      <c r="L578" s="91">
        <f>'[12]реализация'!L25</f>
        <v>0</v>
      </c>
      <c r="M578" s="87">
        <f t="shared" si="467"/>
        <v>-0.4205600000000018</v>
      </c>
      <c r="N578" s="93">
        <f t="shared" si="468"/>
        <v>-10.420560000000002</v>
      </c>
      <c r="O578" s="89">
        <f t="shared" si="469"/>
        <v>1</v>
      </c>
      <c r="P578" s="91">
        <f>'[4]ЦМО'!AD109</f>
        <v>0</v>
      </c>
      <c r="Q578" s="88">
        <f t="shared" si="470"/>
        <v>0</v>
      </c>
      <c r="R578" s="88">
        <f t="shared" si="471"/>
        <v>0</v>
      </c>
      <c r="S578" s="148">
        <f>'[12]реализация'!S25</f>
        <v>0</v>
      </c>
      <c r="T578" s="148">
        <f>'[12]реализация'!T25</f>
        <v>0</v>
      </c>
      <c r="U578" s="94">
        <f t="shared" si="472"/>
        <v>0</v>
      </c>
      <c r="V578" s="148">
        <f>'[12]реализация'!V25</f>
        <v>0</v>
      </c>
      <c r="W578" s="91">
        <f>'[5]ЦМО'!AI67</f>
        <v>0</v>
      </c>
      <c r="X578" s="91">
        <f>'[4]ЦМО'!AK109</f>
        <v>0</v>
      </c>
      <c r="Y578" s="148">
        <f>'[12]реализация'!Y25</f>
        <v>0</v>
      </c>
      <c r="Z578" s="148">
        <f>'[12]реализация'!Z25</f>
        <v>0</v>
      </c>
      <c r="AA578" s="154">
        <f>'[12]реализация'!AA25</f>
        <v>0</v>
      </c>
      <c r="AB578" s="95">
        <f t="shared" si="473"/>
        <v>0</v>
      </c>
      <c r="AC578" s="80">
        <f t="shared" si="461"/>
        <v>0.4205600000000018</v>
      </c>
    </row>
    <row r="579" spans="1:29" ht="11.25">
      <c r="A579" s="81" t="s">
        <v>103</v>
      </c>
      <c r="B579" s="91">
        <f>'[2]реализация'!M579</f>
        <v>2938</v>
      </c>
      <c r="C579" s="91">
        <f>'[2]реализация'!O579</f>
        <v>432</v>
      </c>
      <c r="D579" s="87">
        <f>'[12]реализация'!D26</f>
        <v>2858.304</v>
      </c>
      <c r="E579" s="87">
        <f>'[12]реализация'!E26</f>
        <v>9782.893839999999</v>
      </c>
      <c r="F579" s="91">
        <f>'[4]ЦМО'!H110</f>
        <v>10850</v>
      </c>
      <c r="G579" s="91">
        <f>'[4]ЦМО'!O110</f>
        <v>357</v>
      </c>
      <c r="H579" s="87">
        <f t="shared" si="456"/>
        <v>110.90787835841425</v>
      </c>
      <c r="I579" s="91">
        <f>'[4]ЦМО'!X110</f>
        <v>513</v>
      </c>
      <c r="J579" s="88">
        <f t="shared" si="466"/>
        <v>11006</v>
      </c>
      <c r="K579" s="84">
        <f t="shared" si="457"/>
        <v>112.50249854494999</v>
      </c>
      <c r="L579" s="91">
        <f>'[12]реализация'!L26</f>
        <v>0</v>
      </c>
      <c r="M579" s="87">
        <f t="shared" si="467"/>
        <v>1870.8938399999988</v>
      </c>
      <c r="N579" s="93">
        <f t="shared" si="468"/>
        <v>-1067.1061600000012</v>
      </c>
      <c r="O579" s="89">
        <f t="shared" si="469"/>
        <v>588</v>
      </c>
      <c r="P579" s="91">
        <f>'[4]ЦМО'!AD110</f>
        <v>506</v>
      </c>
      <c r="Q579" s="88">
        <f t="shared" si="470"/>
        <v>917</v>
      </c>
      <c r="R579" s="88">
        <f t="shared" si="471"/>
        <v>0</v>
      </c>
      <c r="S579" s="148">
        <f>'[12]реализация'!S26</f>
        <v>0</v>
      </c>
      <c r="T579" s="148">
        <f>'[12]реализация'!T26</f>
        <v>0</v>
      </c>
      <c r="U579" s="94">
        <f t="shared" si="472"/>
        <v>256</v>
      </c>
      <c r="V579" s="148">
        <f>'[12]реализация'!V26</f>
        <v>0</v>
      </c>
      <c r="W579" s="91">
        <f>'[5]ЦМО'!AI68</f>
        <v>256</v>
      </c>
      <c r="X579" s="91">
        <f>'[4]ЦМО'!AK110</f>
        <v>661</v>
      </c>
      <c r="Y579" s="148">
        <v>448</v>
      </c>
      <c r="Z579" s="148">
        <f>'[12]реализация'!Z26</f>
        <v>0</v>
      </c>
      <c r="AA579" s="154">
        <f>'[12]реализация'!AA26</f>
        <v>0</v>
      </c>
      <c r="AB579" s="95">
        <f t="shared" si="473"/>
        <v>1871</v>
      </c>
      <c r="AC579" s="80">
        <f t="shared" si="461"/>
        <v>0.1061600000011822</v>
      </c>
    </row>
    <row r="580" spans="1:29" ht="11.25">
      <c r="A580" s="81" t="s">
        <v>104</v>
      </c>
      <c r="B580" s="91">
        <f>'[2]реализация'!M580</f>
        <v>2261</v>
      </c>
      <c r="C580" s="91">
        <f>'[2]реализация'!O580</f>
        <v>292</v>
      </c>
      <c r="D580" s="87">
        <f>'[12]реализация'!D27</f>
        <v>1341.6290000000001</v>
      </c>
      <c r="E580" s="87">
        <f>'[12]реализация'!E27</f>
        <v>4652.672739999999</v>
      </c>
      <c r="F580" s="91">
        <f>'[4]ЦМО'!H111</f>
        <v>5996</v>
      </c>
      <c r="G580" s="91">
        <f>'[4]ЦМО'!O111</f>
        <v>159</v>
      </c>
      <c r="H580" s="87">
        <f t="shared" si="456"/>
        <v>128.87216305697015</v>
      </c>
      <c r="I580" s="91">
        <f>'[4]ЦМО'!X111</f>
        <v>310</v>
      </c>
      <c r="J580" s="88">
        <f t="shared" si="466"/>
        <v>6147</v>
      </c>
      <c r="K580" s="84">
        <f t="shared" si="457"/>
        <v>132.11760945817136</v>
      </c>
      <c r="L580" s="91">
        <f>'[12]реализация'!L27</f>
        <v>0</v>
      </c>
      <c r="M580" s="87">
        <f t="shared" si="467"/>
        <v>917.6727399999991</v>
      </c>
      <c r="N580" s="93">
        <f t="shared" si="468"/>
        <v>-1343.327260000001</v>
      </c>
      <c r="O580" s="89">
        <f t="shared" si="469"/>
        <v>443</v>
      </c>
      <c r="P580" s="91">
        <f>'[4]ЦМО'!AD111</f>
        <v>916</v>
      </c>
      <c r="Q580" s="88">
        <f t="shared" si="470"/>
        <v>2</v>
      </c>
      <c r="R580" s="88">
        <f t="shared" si="471"/>
        <v>0</v>
      </c>
      <c r="S580" s="148">
        <f>'[12]реализация'!S27</f>
        <v>0</v>
      </c>
      <c r="T580" s="148">
        <f>'[12]реализация'!T27</f>
        <v>0</v>
      </c>
      <c r="U580" s="94">
        <f t="shared" si="472"/>
        <v>0</v>
      </c>
      <c r="V580" s="148">
        <f>'[12]реализация'!V27</f>
        <v>0</v>
      </c>
      <c r="W580" s="91">
        <f>'[5]ЦМО'!AI69</f>
        <v>0</v>
      </c>
      <c r="X580" s="91">
        <f>'[4]ЦМО'!AK111</f>
        <v>2</v>
      </c>
      <c r="Y580" s="148">
        <f>'[12]реализация'!Y27</f>
        <v>0</v>
      </c>
      <c r="Z580" s="148">
        <f>'[12]реализация'!Z27</f>
        <v>0</v>
      </c>
      <c r="AA580" s="154">
        <f>'[12]реализация'!AA27</f>
        <v>0</v>
      </c>
      <c r="AB580" s="95">
        <f t="shared" si="473"/>
        <v>918</v>
      </c>
      <c r="AC580" s="80">
        <f t="shared" si="461"/>
        <v>0.32726000000093336</v>
      </c>
    </row>
    <row r="581" spans="1:29" ht="11.25">
      <c r="A581" s="81" t="s">
        <v>105</v>
      </c>
      <c r="B581" s="91">
        <f>'[2]реализация'!M581</f>
        <v>3992</v>
      </c>
      <c r="C581" s="91">
        <f>'[2]реализация'!O581</f>
        <v>3035</v>
      </c>
      <c r="D581" s="87">
        <f>'[12]реализация'!D28</f>
        <v>3735.47</v>
      </c>
      <c r="E581" s="87">
        <f>'[12]реализация'!E28</f>
        <v>15019.909971154199</v>
      </c>
      <c r="F581" s="91">
        <f>'[4]ЦМО'!H112</f>
        <v>16379</v>
      </c>
      <c r="G581" s="91">
        <f>'[4]ЦМО'!O112</f>
        <v>2305</v>
      </c>
      <c r="H581" s="87">
        <f t="shared" si="456"/>
        <v>109.04858971495794</v>
      </c>
      <c r="I581" s="91">
        <f>'[4]ЦМО'!X112</f>
        <v>3556</v>
      </c>
      <c r="J581" s="88">
        <f t="shared" si="466"/>
        <v>17630</v>
      </c>
      <c r="K581" s="84">
        <f t="shared" si="457"/>
        <v>117.37753444500328</v>
      </c>
      <c r="L581" s="91">
        <f>'[12]реализация'!L28</f>
        <v>0</v>
      </c>
      <c r="M581" s="87">
        <f t="shared" si="467"/>
        <v>2632.9099711542003</v>
      </c>
      <c r="N581" s="93">
        <f t="shared" si="468"/>
        <v>-1359.0900288457997</v>
      </c>
      <c r="O581" s="89">
        <f t="shared" si="469"/>
        <v>4286</v>
      </c>
      <c r="P581" s="91">
        <f>'[4]ЦМО'!AD112</f>
        <v>2117</v>
      </c>
      <c r="Q581" s="88">
        <f>R581+U581+X581</f>
        <v>516</v>
      </c>
      <c r="R581" s="88">
        <f>SUM(S581:T581)</f>
        <v>0</v>
      </c>
      <c r="S581" s="148">
        <f>'[12]реализация'!S28</f>
        <v>0</v>
      </c>
      <c r="T581" s="148">
        <f>'[12]реализация'!T28</f>
        <v>0</v>
      </c>
      <c r="U581" s="94">
        <f>SUM(V581:W581)</f>
        <v>0</v>
      </c>
      <c r="V581" s="148">
        <f>'[12]реализация'!V28</f>
        <v>0</v>
      </c>
      <c r="W581" s="91">
        <f>'[5]ЦМО'!AI70</f>
        <v>0</v>
      </c>
      <c r="X581" s="91">
        <f>'[4]ЦМО'!AK112</f>
        <v>516</v>
      </c>
      <c r="Y581" s="148">
        <f>'[12]реализация'!Y28</f>
        <v>0</v>
      </c>
      <c r="Z581" s="148">
        <f>'[12]реализация'!Z28</f>
        <v>0</v>
      </c>
      <c r="AA581" s="154">
        <f>'[12]реализация'!AA28</f>
        <v>0</v>
      </c>
      <c r="AB581" s="95">
        <f>P581+Q581+Y581+Z581-AA581</f>
        <v>2633</v>
      </c>
      <c r="AC581" s="80">
        <f>AB581-M581</f>
        <v>0.0900288457996794</v>
      </c>
    </row>
    <row r="582" spans="1:29" ht="11.25">
      <c r="A582" s="81" t="s">
        <v>106</v>
      </c>
      <c r="B582" s="87">
        <f aca="true" t="shared" si="474" ref="B582:G582">SUM(B583:B587)</f>
        <v>430</v>
      </c>
      <c r="C582" s="87">
        <f t="shared" si="474"/>
        <v>770</v>
      </c>
      <c r="D582" s="87">
        <f t="shared" si="474"/>
        <v>391.95799999999997</v>
      </c>
      <c r="E582" s="87">
        <f t="shared" si="474"/>
        <v>1753.8103999999998</v>
      </c>
      <c r="F582" s="87">
        <f t="shared" si="474"/>
        <v>2042</v>
      </c>
      <c r="G582" s="87">
        <f t="shared" si="474"/>
        <v>476</v>
      </c>
      <c r="H582" s="87">
        <f t="shared" si="456"/>
        <v>116.43219814410955</v>
      </c>
      <c r="I582" s="88">
        <f>SUM(I583:I587)</f>
        <v>173</v>
      </c>
      <c r="J582" s="88">
        <f>SUM(J583:J587)</f>
        <v>1739</v>
      </c>
      <c r="K582" s="84">
        <f t="shared" si="457"/>
        <v>99.15553015308839</v>
      </c>
      <c r="L582" s="87">
        <f>SUM(L583:L587)</f>
        <v>0</v>
      </c>
      <c r="M582" s="87">
        <f>SUM(M583:M587)</f>
        <v>141.81039999999985</v>
      </c>
      <c r="N582" s="87">
        <f>SUM(N583:N587)</f>
        <v>-288.18960000000015</v>
      </c>
      <c r="O582" s="89">
        <f>SUM(O583:O587)</f>
        <v>467</v>
      </c>
      <c r="P582" s="90">
        <f aca="true" t="shared" si="475" ref="P582:AB582">SUM(P583:P587)</f>
        <v>140</v>
      </c>
      <c r="Q582" s="87">
        <f t="shared" si="475"/>
        <v>1</v>
      </c>
      <c r="R582" s="87">
        <f t="shared" si="475"/>
        <v>0</v>
      </c>
      <c r="S582" s="87">
        <f t="shared" si="475"/>
        <v>0</v>
      </c>
      <c r="T582" s="87">
        <f t="shared" si="475"/>
        <v>0</v>
      </c>
      <c r="U582" s="87">
        <f t="shared" si="475"/>
        <v>0</v>
      </c>
      <c r="V582" s="87">
        <f t="shared" si="475"/>
        <v>0</v>
      </c>
      <c r="W582" s="87">
        <f t="shared" si="475"/>
        <v>0</v>
      </c>
      <c r="X582" s="87">
        <f t="shared" si="475"/>
        <v>1</v>
      </c>
      <c r="Y582" s="87">
        <f t="shared" si="475"/>
        <v>0</v>
      </c>
      <c r="Z582" s="87">
        <f t="shared" si="475"/>
        <v>0</v>
      </c>
      <c r="AA582" s="87">
        <f t="shared" si="475"/>
        <v>0</v>
      </c>
      <c r="AB582" s="89">
        <f t="shared" si="475"/>
        <v>141</v>
      </c>
      <c r="AC582" s="80">
        <f aca="true" t="shared" si="476" ref="AC582:AC611">AB582-M582</f>
        <v>-0.810399999999845</v>
      </c>
    </row>
    <row r="583" spans="1:29" ht="11.25">
      <c r="A583" s="81" t="s">
        <v>107</v>
      </c>
      <c r="B583" s="91">
        <f>'[2]реализация'!M583</f>
        <v>0</v>
      </c>
      <c r="C583" s="91">
        <f>'[2]реализация'!O583</f>
        <v>0</v>
      </c>
      <c r="D583" s="87">
        <f>'[12]реализация'!D30</f>
        <v>0</v>
      </c>
      <c r="E583" s="87">
        <f>'[12]реализация'!E30</f>
        <v>0</v>
      </c>
      <c r="F583" s="91">
        <f>'[4]ЦМО'!H114</f>
        <v>0</v>
      </c>
      <c r="G583" s="91">
        <f>'[4]ЦМО'!O114</f>
        <v>0</v>
      </c>
      <c r="H583" s="87">
        <f t="shared" si="456"/>
        <v>0</v>
      </c>
      <c r="I583" s="91">
        <f>'[4]ЦМО'!X114</f>
        <v>0</v>
      </c>
      <c r="J583" s="88">
        <f aca="true" t="shared" si="477" ref="J583:J595">F583-G583+I583</f>
        <v>0</v>
      </c>
      <c r="K583" s="84">
        <f t="shared" si="457"/>
        <v>0</v>
      </c>
      <c r="L583" s="91">
        <f>'[12]реализация'!L30</f>
        <v>0</v>
      </c>
      <c r="M583" s="87">
        <f aca="true" t="shared" si="478" ref="M583:M595">B583+E583-F583-L583</f>
        <v>0</v>
      </c>
      <c r="N583" s="93">
        <f aca="true" t="shared" si="479" ref="N583:N595">M583-B583</f>
        <v>0</v>
      </c>
      <c r="O583" s="89">
        <f aca="true" t="shared" si="480" ref="O583:O595">C583-G583+I583</f>
        <v>0</v>
      </c>
      <c r="P583" s="91">
        <f>'[4]ЦМО'!AD114</f>
        <v>0</v>
      </c>
      <c r="Q583" s="88">
        <f>R583+U583+X583</f>
        <v>0</v>
      </c>
      <c r="R583" s="88">
        <f>SUM(S583:T583)</f>
        <v>0</v>
      </c>
      <c r="S583" s="148">
        <f>'[12]реализация'!S30</f>
        <v>0</v>
      </c>
      <c r="T583" s="148">
        <f>'[12]реализация'!T30</f>
        <v>0</v>
      </c>
      <c r="U583" s="94">
        <f>SUM(V583:W583)</f>
        <v>0</v>
      </c>
      <c r="V583" s="148">
        <f>'[12]реализация'!V30</f>
        <v>0</v>
      </c>
      <c r="W583" s="91">
        <f>'[5]ЦМО'!AI72</f>
        <v>0</v>
      </c>
      <c r="X583" s="91">
        <f>'[4]ЦМО'!AK114</f>
        <v>0</v>
      </c>
      <c r="Y583" s="148">
        <f>'[12]реализация'!Y30</f>
        <v>0</v>
      </c>
      <c r="Z583" s="148">
        <f>'[12]реализация'!Z30</f>
        <v>0</v>
      </c>
      <c r="AA583" s="154">
        <f>'[12]реализация'!AA30</f>
        <v>0</v>
      </c>
      <c r="AB583" s="95">
        <f aca="true" t="shared" si="481" ref="AB583:AB592">P583+Q583+Y583+Z583-AA583</f>
        <v>0</v>
      </c>
      <c r="AC583" s="80">
        <f t="shared" si="476"/>
        <v>0</v>
      </c>
    </row>
    <row r="584" spans="1:29" ht="11.25">
      <c r="A584" s="81" t="s">
        <v>108</v>
      </c>
      <c r="B584" s="91">
        <f>'[2]реализация'!M584</f>
        <v>0</v>
      </c>
      <c r="C584" s="91">
        <f>'[2]реализация'!O584</f>
        <v>285</v>
      </c>
      <c r="D584" s="87">
        <f>'[12]реализация'!D31</f>
        <v>0</v>
      </c>
      <c r="E584" s="87">
        <f>'[12]реализация'!E31</f>
        <v>0</v>
      </c>
      <c r="F584" s="91">
        <f>'[4]ЦМО'!H115</f>
        <v>0</v>
      </c>
      <c r="G584" s="91">
        <f>'[4]ЦМО'!O115</f>
        <v>0</v>
      </c>
      <c r="H584" s="87">
        <f t="shared" si="456"/>
        <v>0</v>
      </c>
      <c r="I584" s="91">
        <f>'[4]ЦМО'!X115</f>
        <v>-285</v>
      </c>
      <c r="J584" s="88">
        <f t="shared" si="477"/>
        <v>-285</v>
      </c>
      <c r="K584" s="84">
        <f t="shared" si="457"/>
        <v>0</v>
      </c>
      <c r="L584" s="91">
        <f>'[12]реализация'!L31</f>
        <v>0</v>
      </c>
      <c r="M584" s="87">
        <f t="shared" si="478"/>
        <v>0</v>
      </c>
      <c r="N584" s="93">
        <f t="shared" si="479"/>
        <v>0</v>
      </c>
      <c r="O584" s="89">
        <f t="shared" si="480"/>
        <v>0</v>
      </c>
      <c r="P584" s="91">
        <f>'[4]ЦМО'!AD115</f>
        <v>0</v>
      </c>
      <c r="Q584" s="88">
        <f aca="true" t="shared" si="482" ref="Q584:Q592">R584+U584+X584</f>
        <v>0</v>
      </c>
      <c r="R584" s="88">
        <f aca="true" t="shared" si="483" ref="R584:R592">SUM(S584:T584)</f>
        <v>0</v>
      </c>
      <c r="S584" s="148">
        <f>'[12]реализация'!S31</f>
        <v>0</v>
      </c>
      <c r="T584" s="148">
        <f>'[12]реализация'!T31</f>
        <v>0</v>
      </c>
      <c r="U584" s="94">
        <f aca="true" t="shared" si="484" ref="U584:U592">SUM(V584:W584)</f>
        <v>0</v>
      </c>
      <c r="V584" s="148">
        <f>'[12]реализация'!V31</f>
        <v>0</v>
      </c>
      <c r="W584" s="91">
        <f>'[5]ЦМО'!AI73</f>
        <v>0</v>
      </c>
      <c r="X584" s="91">
        <f>'[4]ЦМО'!AK115</f>
        <v>0</v>
      </c>
      <c r="Y584" s="148">
        <f>'[12]реализация'!Y31</f>
        <v>0</v>
      </c>
      <c r="Z584" s="148">
        <f>'[12]реализация'!Z31</f>
        <v>0</v>
      </c>
      <c r="AA584" s="154">
        <f>'[12]реализация'!AA31</f>
        <v>0</v>
      </c>
      <c r="AB584" s="95">
        <f t="shared" si="481"/>
        <v>0</v>
      </c>
      <c r="AC584" s="80">
        <f t="shared" si="476"/>
        <v>0</v>
      </c>
    </row>
    <row r="585" spans="1:29" ht="11.25">
      <c r="A585" s="81" t="s">
        <v>109</v>
      </c>
      <c r="B585" s="91">
        <f>'[2]реализация'!M585</f>
        <v>30</v>
      </c>
      <c r="C585" s="91">
        <f>'[2]реализация'!O585</f>
        <v>7</v>
      </c>
      <c r="D585" s="87">
        <f>'[12]реализация'!D32</f>
        <v>8.681000000000001</v>
      </c>
      <c r="E585" s="87">
        <f>'[12]реализация'!E32</f>
        <v>41.36018</v>
      </c>
      <c r="F585" s="91">
        <f>'[4]ЦМО'!H116</f>
        <v>71</v>
      </c>
      <c r="G585" s="91">
        <f>'[4]ЦМО'!O116</f>
        <v>2</v>
      </c>
      <c r="H585" s="87">
        <f t="shared" si="456"/>
        <v>171.66269585867374</v>
      </c>
      <c r="I585" s="91">
        <f>'[4]ЦМО'!X116</f>
        <v>6</v>
      </c>
      <c r="J585" s="88">
        <f t="shared" si="477"/>
        <v>75</v>
      </c>
      <c r="K585" s="84">
        <f t="shared" si="457"/>
        <v>181.3338336535286</v>
      </c>
      <c r="L585" s="91">
        <f>'[12]реализация'!L32</f>
        <v>0</v>
      </c>
      <c r="M585" s="87">
        <f t="shared" si="478"/>
        <v>0.3601799999999997</v>
      </c>
      <c r="N585" s="93">
        <f t="shared" si="479"/>
        <v>-29.63982</v>
      </c>
      <c r="O585" s="89">
        <f t="shared" si="480"/>
        <v>11</v>
      </c>
      <c r="P585" s="91">
        <f>'[4]ЦМО'!AD116</f>
        <v>0</v>
      </c>
      <c r="Q585" s="88">
        <f t="shared" si="482"/>
        <v>0</v>
      </c>
      <c r="R585" s="88">
        <f t="shared" si="483"/>
        <v>0</v>
      </c>
      <c r="S585" s="148">
        <f>'[12]реализация'!S32</f>
        <v>0</v>
      </c>
      <c r="T585" s="148">
        <f>'[12]реализация'!T32</f>
        <v>0</v>
      </c>
      <c r="U585" s="94">
        <f t="shared" si="484"/>
        <v>0</v>
      </c>
      <c r="V585" s="148">
        <f>'[12]реализация'!V32</f>
        <v>0</v>
      </c>
      <c r="W585" s="91">
        <f>'[5]ЦМО'!AI74</f>
        <v>0</v>
      </c>
      <c r="X585" s="91">
        <f>'[4]ЦМО'!AK116</f>
        <v>0</v>
      </c>
      <c r="Y585" s="148">
        <f>'[12]реализация'!Y32</f>
        <v>0</v>
      </c>
      <c r="Z585" s="148">
        <f>'[12]реализация'!Z32</f>
        <v>0</v>
      </c>
      <c r="AA585" s="154">
        <f>'[12]реализация'!AA32</f>
        <v>0</v>
      </c>
      <c r="AB585" s="95">
        <f t="shared" si="481"/>
        <v>0</v>
      </c>
      <c r="AC585" s="80">
        <f t="shared" si="476"/>
        <v>-0.3601799999999997</v>
      </c>
    </row>
    <row r="586" spans="1:29" ht="11.25">
      <c r="A586" s="81" t="s">
        <v>110</v>
      </c>
      <c r="B586" s="91">
        <f>'[2]реализация'!M586</f>
        <v>142</v>
      </c>
      <c r="C586" s="91">
        <f>'[2]реализация'!O586</f>
        <v>363</v>
      </c>
      <c r="D586" s="87">
        <f>'[12]реализация'!D33</f>
        <v>261.697</v>
      </c>
      <c r="E586" s="87">
        <f>'[12]реализация'!E33</f>
        <v>1205.07028</v>
      </c>
      <c r="F586" s="91">
        <f>'[4]ЦМО'!H117</f>
        <v>1306</v>
      </c>
      <c r="G586" s="91">
        <f>'[4]ЦМО'!O117</f>
        <v>360</v>
      </c>
      <c r="H586" s="87">
        <f t="shared" si="456"/>
        <v>108.37542188825702</v>
      </c>
      <c r="I586" s="91">
        <f>'[4]ЦМО'!X117</f>
        <v>321</v>
      </c>
      <c r="J586" s="88">
        <f t="shared" si="477"/>
        <v>1267</v>
      </c>
      <c r="K586" s="84">
        <f t="shared" si="457"/>
        <v>105.13909611977155</v>
      </c>
      <c r="L586" s="91">
        <f>'[12]реализация'!L33</f>
        <v>0</v>
      </c>
      <c r="M586" s="87">
        <f t="shared" si="478"/>
        <v>41.07027999999991</v>
      </c>
      <c r="N586" s="93">
        <f t="shared" si="479"/>
        <v>-100.92972000000009</v>
      </c>
      <c r="O586" s="89">
        <f t="shared" si="480"/>
        <v>324</v>
      </c>
      <c r="P586" s="91">
        <f>'[4]ЦМО'!AD117</f>
        <v>41</v>
      </c>
      <c r="Q586" s="88">
        <f t="shared" si="482"/>
        <v>0</v>
      </c>
      <c r="R586" s="88">
        <f t="shared" si="483"/>
        <v>0</v>
      </c>
      <c r="S586" s="148">
        <f>'[12]реализация'!S33</f>
        <v>0</v>
      </c>
      <c r="T586" s="148">
        <f>'[12]реализация'!T33</f>
        <v>0</v>
      </c>
      <c r="U586" s="94">
        <f t="shared" si="484"/>
        <v>0</v>
      </c>
      <c r="V586" s="148">
        <f>'[12]реализация'!V33</f>
        <v>0</v>
      </c>
      <c r="W586" s="91">
        <f>'[5]ЦМО'!AI75</f>
        <v>0</v>
      </c>
      <c r="X586" s="91">
        <f>'[4]ЦМО'!AK117</f>
        <v>0</v>
      </c>
      <c r="Y586" s="148">
        <f>'[12]реализация'!Y33</f>
        <v>0</v>
      </c>
      <c r="Z586" s="148">
        <f>'[12]реализация'!Z33</f>
        <v>0</v>
      </c>
      <c r="AA586" s="154">
        <f>'[12]реализация'!AA33</f>
        <v>0</v>
      </c>
      <c r="AB586" s="95">
        <f t="shared" si="481"/>
        <v>41</v>
      </c>
      <c r="AC586" s="80">
        <f t="shared" si="476"/>
        <v>-0.07027999999991152</v>
      </c>
    </row>
    <row r="587" spans="1:29" ht="11.25">
      <c r="A587" s="81" t="s">
        <v>111</v>
      </c>
      <c r="B587" s="91">
        <f>'[2]реализация'!M587</f>
        <v>258</v>
      </c>
      <c r="C587" s="91">
        <f>'[2]реализация'!O587</f>
        <v>115</v>
      </c>
      <c r="D587" s="87">
        <f>'[12]реализация'!D34</f>
        <v>121.57999999999998</v>
      </c>
      <c r="E587" s="87">
        <f>'[12]реализация'!E34</f>
        <v>507.3799399999999</v>
      </c>
      <c r="F587" s="91">
        <f>'[4]ЦМО'!H118</f>
        <v>665</v>
      </c>
      <c r="G587" s="91">
        <f>'[4]ЦМО'!O118</f>
        <v>114</v>
      </c>
      <c r="H587" s="87">
        <f t="shared" si="456"/>
        <v>131.06548910861557</v>
      </c>
      <c r="I587" s="91">
        <f>'[4]ЦМО'!X118</f>
        <v>131</v>
      </c>
      <c r="J587" s="88">
        <f t="shared" si="477"/>
        <v>682</v>
      </c>
      <c r="K587" s="84">
        <f t="shared" si="457"/>
        <v>134.41603544673052</v>
      </c>
      <c r="L587" s="91">
        <f>'[12]реализация'!L34</f>
        <v>0</v>
      </c>
      <c r="M587" s="87">
        <f t="shared" si="478"/>
        <v>100.37993999999992</v>
      </c>
      <c r="N587" s="93">
        <f t="shared" si="479"/>
        <v>-157.62006000000008</v>
      </c>
      <c r="O587" s="89">
        <f t="shared" si="480"/>
        <v>132</v>
      </c>
      <c r="P587" s="91">
        <f>'[4]ЦМО'!AD118</f>
        <v>99</v>
      </c>
      <c r="Q587" s="88">
        <f t="shared" si="482"/>
        <v>1</v>
      </c>
      <c r="R587" s="88">
        <f t="shared" si="483"/>
        <v>0</v>
      </c>
      <c r="S587" s="148">
        <f>'[12]реализация'!S34</f>
        <v>0</v>
      </c>
      <c r="T587" s="148">
        <f>'[12]реализация'!T34</f>
        <v>0</v>
      </c>
      <c r="U587" s="94">
        <f t="shared" si="484"/>
        <v>0</v>
      </c>
      <c r="V587" s="148">
        <f>'[12]реализация'!V34</f>
        <v>0</v>
      </c>
      <c r="W587" s="91">
        <f>'[5]ЦМО'!AI76</f>
        <v>0</v>
      </c>
      <c r="X587" s="91">
        <f>'[4]ЦМО'!AK118</f>
        <v>1</v>
      </c>
      <c r="Y587" s="148">
        <f>'[12]реализация'!Y34</f>
        <v>0</v>
      </c>
      <c r="Z587" s="148">
        <f>'[12]реализация'!Z34</f>
        <v>0</v>
      </c>
      <c r="AA587" s="154">
        <f>'[12]реализация'!AA34</f>
        <v>0</v>
      </c>
      <c r="AB587" s="95">
        <f t="shared" si="481"/>
        <v>100</v>
      </c>
      <c r="AC587" s="80">
        <f t="shared" si="476"/>
        <v>-0.37993999999991956</v>
      </c>
    </row>
    <row r="588" spans="1:29" ht="11.25">
      <c r="A588" s="81" t="s">
        <v>112</v>
      </c>
      <c r="B588" s="91">
        <f>'[2]реализация'!M588</f>
        <v>625</v>
      </c>
      <c r="C588" s="91">
        <f>'[2]реализация'!O588</f>
        <v>60</v>
      </c>
      <c r="D588" s="87">
        <f>'[12]реализация'!D35</f>
        <v>254.271</v>
      </c>
      <c r="E588" s="87">
        <f>'[12]реализация'!E35</f>
        <v>1107.4611165999997</v>
      </c>
      <c r="F588" s="91">
        <f>'[4]ЦМО'!H119</f>
        <v>1226</v>
      </c>
      <c r="G588" s="91">
        <f>'[4]ЦМО'!O119</f>
        <v>51</v>
      </c>
      <c r="H588" s="87">
        <f t="shared" si="456"/>
        <v>110.7036609794414</v>
      </c>
      <c r="I588" s="91">
        <f>'[4]ЦМО'!X119</f>
        <v>46</v>
      </c>
      <c r="J588" s="88">
        <f t="shared" si="477"/>
        <v>1221</v>
      </c>
      <c r="K588" s="84">
        <f t="shared" si="457"/>
        <v>110.25217785962313</v>
      </c>
      <c r="L588" s="91">
        <f>'[12]реализация'!L35</f>
        <v>0</v>
      </c>
      <c r="M588" s="87">
        <f t="shared" si="478"/>
        <v>506.46111659999974</v>
      </c>
      <c r="N588" s="93">
        <f t="shared" si="479"/>
        <v>-118.53888340000026</v>
      </c>
      <c r="O588" s="89">
        <f t="shared" si="480"/>
        <v>55</v>
      </c>
      <c r="P588" s="91">
        <f>'[4]ЦМО'!AD119</f>
        <v>162</v>
      </c>
      <c r="Q588" s="88">
        <f t="shared" si="482"/>
        <v>145</v>
      </c>
      <c r="R588" s="88">
        <f t="shared" si="483"/>
        <v>0</v>
      </c>
      <c r="S588" s="148">
        <f>'[12]реализация'!S35</f>
        <v>0</v>
      </c>
      <c r="T588" s="148">
        <f>'[12]реализация'!T35</f>
        <v>0</v>
      </c>
      <c r="U588" s="94">
        <f t="shared" si="484"/>
        <v>0</v>
      </c>
      <c r="V588" s="148">
        <f>'[12]реализация'!V35</f>
        <v>0</v>
      </c>
      <c r="W588" s="91">
        <f>'[5]ЦМО'!AI77</f>
        <v>0</v>
      </c>
      <c r="X588" s="91">
        <f>'[4]ЦМО'!AK119</f>
        <v>145</v>
      </c>
      <c r="Y588" s="148">
        <v>200</v>
      </c>
      <c r="Z588" s="148">
        <f>'[12]реализация'!Z35</f>
        <v>0</v>
      </c>
      <c r="AA588" s="154">
        <f>'[12]реализация'!AA35</f>
        <v>0</v>
      </c>
      <c r="AB588" s="95">
        <f t="shared" si="481"/>
        <v>507</v>
      </c>
      <c r="AC588" s="80">
        <f t="shared" si="476"/>
        <v>0.5388834000002589</v>
      </c>
    </row>
    <row r="589" spans="1:29" ht="11.25">
      <c r="A589" s="81" t="s">
        <v>113</v>
      </c>
      <c r="B589" s="91">
        <f>'[2]реализация'!M589</f>
        <v>16363</v>
      </c>
      <c r="C589" s="91">
        <f>'[2]реализация'!O589</f>
        <v>10534</v>
      </c>
      <c r="D589" s="87">
        <f>'[12]реализация'!D36</f>
        <v>9262.15</v>
      </c>
      <c r="E589" s="87">
        <f>'[12]реализация'!E36</f>
        <v>42290.37315039999</v>
      </c>
      <c r="F589" s="91">
        <f>'[4]ЦМО'!H120</f>
        <v>48323</v>
      </c>
      <c r="G589" s="91">
        <f>'[4]ЦМО'!O120</f>
        <v>7475</v>
      </c>
      <c r="H589" s="87">
        <f t="shared" si="456"/>
        <v>114.26477564561985</v>
      </c>
      <c r="I589" s="91">
        <f>'[4]ЦМО'!X120</f>
        <v>9469</v>
      </c>
      <c r="J589" s="88">
        <f t="shared" si="477"/>
        <v>50317</v>
      </c>
      <c r="K589" s="84">
        <f t="shared" si="457"/>
        <v>118.97979670468833</v>
      </c>
      <c r="L589" s="91">
        <f>'[12]реализация'!L36</f>
        <v>0</v>
      </c>
      <c r="M589" s="87">
        <f t="shared" si="478"/>
        <v>10330.373150399988</v>
      </c>
      <c r="N589" s="93">
        <f t="shared" si="479"/>
        <v>-6032.626849600012</v>
      </c>
      <c r="O589" s="89">
        <f t="shared" si="480"/>
        <v>12528</v>
      </c>
      <c r="P589" s="91">
        <f>'[4]ЦМО'!AD120</f>
        <v>8855</v>
      </c>
      <c r="Q589" s="88">
        <f t="shared" si="482"/>
        <v>1475</v>
      </c>
      <c r="R589" s="88">
        <f t="shared" si="483"/>
        <v>0</v>
      </c>
      <c r="S589" s="148">
        <f>'[12]реализация'!S36</f>
        <v>0</v>
      </c>
      <c r="T589" s="148">
        <f>'[12]реализация'!T36</f>
        <v>0</v>
      </c>
      <c r="U589" s="94">
        <f t="shared" si="484"/>
        <v>125</v>
      </c>
      <c r="V589" s="148">
        <f>'[12]реализация'!V36</f>
        <v>0</v>
      </c>
      <c r="W589" s="91">
        <f>'[5]ЦМО'!AI78</f>
        <v>125</v>
      </c>
      <c r="X589" s="91">
        <f>'[4]ЦМО'!AK120</f>
        <v>1350</v>
      </c>
      <c r="Y589" s="148">
        <f>'[12]реализация'!Y36</f>
        <v>0</v>
      </c>
      <c r="Z589" s="148">
        <f>'[12]реализация'!Z36</f>
        <v>0</v>
      </c>
      <c r="AA589" s="154">
        <f>'[12]реализация'!AA36</f>
        <v>0</v>
      </c>
      <c r="AB589" s="95">
        <f t="shared" si="481"/>
        <v>10330</v>
      </c>
      <c r="AC589" s="98">
        <f t="shared" si="476"/>
        <v>-0.3731503999879351</v>
      </c>
    </row>
    <row r="590" spans="1:29" ht="11.25">
      <c r="A590" s="81" t="s">
        <v>114</v>
      </c>
      <c r="B590" s="91">
        <f>'[2]реализация'!M590</f>
        <v>2523</v>
      </c>
      <c r="C590" s="91">
        <f>'[2]реализация'!O590</f>
        <v>246</v>
      </c>
      <c r="D590" s="87">
        <f>'[12]реализация'!D37</f>
        <v>1778.0130000000001</v>
      </c>
      <c r="E590" s="87">
        <f>'[12]реализация'!E37</f>
        <v>6148.3701237968</v>
      </c>
      <c r="F590" s="91">
        <f>'[4]ЦМО'!H121</f>
        <v>7114</v>
      </c>
      <c r="G590" s="91">
        <f>'[4]ЦМО'!O121</f>
        <v>246</v>
      </c>
      <c r="H590" s="87">
        <f t="shared" si="456"/>
        <v>115.7054610695248</v>
      </c>
      <c r="I590" s="91">
        <f>'[4]ЦМО'!X121</f>
        <v>200</v>
      </c>
      <c r="J590" s="88">
        <f t="shared" si="477"/>
        <v>7068</v>
      </c>
      <c r="K590" s="84">
        <f t="shared" si="457"/>
        <v>114.95729531057088</v>
      </c>
      <c r="L590" s="91">
        <f>'[12]реализация'!L37</f>
        <v>0</v>
      </c>
      <c r="M590" s="87">
        <f t="shared" si="478"/>
        <v>1557.3701237967998</v>
      </c>
      <c r="N590" s="93">
        <f t="shared" si="479"/>
        <v>-965.6298762032002</v>
      </c>
      <c r="O590" s="89">
        <f t="shared" si="480"/>
        <v>200</v>
      </c>
      <c r="P590" s="91">
        <f>'[4]ЦМО'!AD121</f>
        <v>1473</v>
      </c>
      <c r="Q590" s="88">
        <f t="shared" si="482"/>
        <v>84</v>
      </c>
      <c r="R590" s="88">
        <f t="shared" si="483"/>
        <v>0</v>
      </c>
      <c r="S590" s="148">
        <f>'[12]реализация'!S37</f>
        <v>0</v>
      </c>
      <c r="T590" s="148">
        <f>'[12]реализация'!T37</f>
        <v>0</v>
      </c>
      <c r="U590" s="94">
        <f t="shared" si="484"/>
        <v>0</v>
      </c>
      <c r="V590" s="148">
        <f>'[12]реализация'!V37</f>
        <v>0</v>
      </c>
      <c r="W590" s="91">
        <f>'[5]ЦМО'!AI79</f>
        <v>0</v>
      </c>
      <c r="X590" s="91">
        <f>'[4]ЦМО'!AK121</f>
        <v>84</v>
      </c>
      <c r="Y590" s="148">
        <f>'[12]реализация'!Y37</f>
        <v>0</v>
      </c>
      <c r="Z590" s="148">
        <f>'[12]реализация'!Z37</f>
        <v>0</v>
      </c>
      <c r="AA590" s="154">
        <f>'[12]реализация'!AA37</f>
        <v>0</v>
      </c>
      <c r="AB590" s="95">
        <f t="shared" si="481"/>
        <v>1557</v>
      </c>
      <c r="AC590" s="98">
        <f t="shared" si="476"/>
        <v>-0.3701237967998168</v>
      </c>
    </row>
    <row r="591" spans="1:29" ht="11.25">
      <c r="A591" s="81" t="s">
        <v>115</v>
      </c>
      <c r="B591" s="91">
        <f>'[2]реализация'!M591</f>
        <v>6783</v>
      </c>
      <c r="C591" s="91">
        <f>'[2]реализация'!O591</f>
        <v>174</v>
      </c>
      <c r="D591" s="87">
        <f>'[12]реализация'!D38</f>
        <v>14038.308</v>
      </c>
      <c r="E591" s="87">
        <f>'[12]реализация'!E38</f>
        <v>26988.127758800005</v>
      </c>
      <c r="F591" s="91">
        <f>'[4]ЦМО'!H122</f>
        <v>25606</v>
      </c>
      <c r="G591" s="91">
        <f>'[4]ЦМО'!O122</f>
        <v>86</v>
      </c>
      <c r="H591" s="87">
        <f t="shared" si="456"/>
        <v>94.87875642522356</v>
      </c>
      <c r="I591" s="91">
        <f>'[4]ЦМО'!X122</f>
        <v>106</v>
      </c>
      <c r="J591" s="88">
        <f t="shared" si="477"/>
        <v>25626</v>
      </c>
      <c r="K591" s="84">
        <f t="shared" si="457"/>
        <v>94.95286308493237</v>
      </c>
      <c r="L591" s="91">
        <f>'[12]реализация'!L38</f>
        <v>0</v>
      </c>
      <c r="M591" s="87">
        <f t="shared" si="478"/>
        <v>8165.127758800008</v>
      </c>
      <c r="N591" s="93">
        <f t="shared" si="479"/>
        <v>1382.1277588000085</v>
      </c>
      <c r="O591" s="89">
        <f t="shared" si="480"/>
        <v>194</v>
      </c>
      <c r="P591" s="91">
        <f>'[4]ЦМО'!AD122</f>
        <v>7785</v>
      </c>
      <c r="Q591" s="88">
        <f t="shared" si="482"/>
        <v>380</v>
      </c>
      <c r="R591" s="88">
        <f t="shared" si="483"/>
        <v>0</v>
      </c>
      <c r="S591" s="148">
        <f>'[12]реализация'!S38</f>
        <v>0</v>
      </c>
      <c r="T591" s="148">
        <f>'[12]реализация'!T38</f>
        <v>0</v>
      </c>
      <c r="U591" s="94">
        <f t="shared" si="484"/>
        <v>152</v>
      </c>
      <c r="V591" s="148">
        <f>'[12]реализация'!V38</f>
        <v>0</v>
      </c>
      <c r="W591" s="91">
        <f>'[5]ЦМО'!AI80</f>
        <v>152</v>
      </c>
      <c r="X591" s="91">
        <f>'[4]ЦМО'!AK122</f>
        <v>228</v>
      </c>
      <c r="Y591" s="148">
        <f>'[12]реализация'!Y38</f>
        <v>0</v>
      </c>
      <c r="Z591" s="148">
        <f>'[12]реализация'!Z38</f>
        <v>0</v>
      </c>
      <c r="AA591" s="154">
        <f>'[12]реализация'!AA38</f>
        <v>0</v>
      </c>
      <c r="AB591" s="95">
        <f t="shared" si="481"/>
        <v>8165</v>
      </c>
      <c r="AC591" s="98">
        <f t="shared" si="476"/>
        <v>-0.12775880000845063</v>
      </c>
    </row>
    <row r="592" spans="1:29" ht="12.75">
      <c r="A592" s="81" t="s">
        <v>116</v>
      </c>
      <c r="B592" s="91">
        <f>'[2]реализация'!M592</f>
        <v>4196.690224</v>
      </c>
      <c r="C592" s="91">
        <f>'[2]реализация'!O592</f>
        <v>20</v>
      </c>
      <c r="D592" s="87">
        <f>'[12]реализация'!D39</f>
        <v>1255.006</v>
      </c>
      <c r="E592" s="87">
        <f>'[12]реализация'!E39</f>
        <v>5666.391859999999</v>
      </c>
      <c r="F592" s="91">
        <v>7349</v>
      </c>
      <c r="G592" s="96">
        <v>0</v>
      </c>
      <c r="H592" s="87">
        <f t="shared" si="456"/>
        <v>129.69452486824662</v>
      </c>
      <c r="I592" s="97">
        <v>9</v>
      </c>
      <c r="J592" s="88">
        <f t="shared" si="477"/>
        <v>7358</v>
      </c>
      <c r="K592" s="84">
        <f t="shared" si="457"/>
        <v>129.85335610022568</v>
      </c>
      <c r="L592" s="91">
        <f>'[12]реализация'!L39</f>
        <v>0</v>
      </c>
      <c r="M592" s="87">
        <f t="shared" si="478"/>
        <v>2514.082083999998</v>
      </c>
      <c r="N592" s="93">
        <f t="shared" si="479"/>
        <v>-1682.608140000002</v>
      </c>
      <c r="O592" s="89">
        <f t="shared" si="480"/>
        <v>29</v>
      </c>
      <c r="P592" s="155">
        <v>2153</v>
      </c>
      <c r="Q592" s="88">
        <f t="shared" si="482"/>
        <v>360</v>
      </c>
      <c r="R592" s="88">
        <f t="shared" si="483"/>
        <v>0</v>
      </c>
      <c r="S592" s="148">
        <f>'[12]реализация'!S39</f>
        <v>0</v>
      </c>
      <c r="T592" s="148">
        <f>'[12]реализация'!T39</f>
        <v>0</v>
      </c>
      <c r="U592" s="94">
        <f t="shared" si="484"/>
        <v>0</v>
      </c>
      <c r="V592" s="148">
        <f>'[12]реализация'!V39</f>
        <v>0</v>
      </c>
      <c r="W592" s="148">
        <f>'[12]реализация'!W39</f>
        <v>0</v>
      </c>
      <c r="X592" s="148">
        <v>360</v>
      </c>
      <c r="Y592" s="148">
        <f>'[12]реализация'!Y39</f>
        <v>0</v>
      </c>
      <c r="Z592" s="148">
        <f>'[12]реализация'!Z39</f>
        <v>0</v>
      </c>
      <c r="AA592" s="154">
        <f>'[12]реализация'!AA39</f>
        <v>0</v>
      </c>
      <c r="AB592" s="95">
        <f t="shared" si="481"/>
        <v>2513</v>
      </c>
      <c r="AC592" s="98">
        <f t="shared" si="476"/>
        <v>-1.0820839999978489</v>
      </c>
    </row>
    <row r="593" spans="1:29" ht="11.25">
      <c r="A593" s="81" t="s">
        <v>117</v>
      </c>
      <c r="B593" s="87">
        <f aca="true" t="shared" si="485" ref="B593:G593">B594+B595</f>
        <v>4480.938644630599</v>
      </c>
      <c r="C593" s="87">
        <f t="shared" si="485"/>
        <v>558</v>
      </c>
      <c r="D593" s="87">
        <f t="shared" si="485"/>
        <v>1744.511</v>
      </c>
      <c r="E593" s="87">
        <f t="shared" si="485"/>
        <v>8403.8705324</v>
      </c>
      <c r="F593" s="87">
        <f t="shared" si="485"/>
        <v>10088</v>
      </c>
      <c r="G593" s="87">
        <f t="shared" si="485"/>
        <v>381</v>
      </c>
      <c r="H593" s="87">
        <f t="shared" si="456"/>
        <v>120.03992637805479</v>
      </c>
      <c r="I593" s="88">
        <f>I594+I595</f>
        <v>490</v>
      </c>
      <c r="J593" s="88">
        <f t="shared" si="477"/>
        <v>10197</v>
      </c>
      <c r="K593" s="84">
        <f t="shared" si="457"/>
        <v>121.33694778717532</v>
      </c>
      <c r="L593" s="88">
        <f>L594+L595</f>
        <v>0</v>
      </c>
      <c r="M593" s="87">
        <f t="shared" si="478"/>
        <v>2796.809177030598</v>
      </c>
      <c r="N593" s="93">
        <f t="shared" si="479"/>
        <v>-1684.1294676000007</v>
      </c>
      <c r="O593" s="89">
        <f t="shared" si="480"/>
        <v>667</v>
      </c>
      <c r="P593" s="99">
        <f aca="true" t="shared" si="486" ref="P593:AB593">P594+P595</f>
        <v>2595</v>
      </c>
      <c r="Q593" s="88">
        <f t="shared" si="486"/>
        <v>202</v>
      </c>
      <c r="R593" s="88">
        <f t="shared" si="486"/>
        <v>0</v>
      </c>
      <c r="S593" s="88">
        <f t="shared" si="486"/>
        <v>0</v>
      </c>
      <c r="T593" s="88">
        <f t="shared" si="486"/>
        <v>0</v>
      </c>
      <c r="U593" s="88">
        <f t="shared" si="486"/>
        <v>0</v>
      </c>
      <c r="V593" s="88">
        <f t="shared" si="486"/>
        <v>0</v>
      </c>
      <c r="W593" s="88">
        <f t="shared" si="486"/>
        <v>0</v>
      </c>
      <c r="X593" s="88">
        <f t="shared" si="486"/>
        <v>202</v>
      </c>
      <c r="Y593" s="88">
        <f t="shared" si="486"/>
        <v>0</v>
      </c>
      <c r="Z593" s="88">
        <f t="shared" si="486"/>
        <v>0</v>
      </c>
      <c r="AA593" s="88">
        <f t="shared" si="486"/>
        <v>0</v>
      </c>
      <c r="AB593" s="100">
        <f t="shared" si="486"/>
        <v>2797</v>
      </c>
      <c r="AC593" s="98">
        <f t="shared" si="476"/>
        <v>0.19082296940177912</v>
      </c>
    </row>
    <row r="594" spans="1:29" ht="12.75">
      <c r="A594" s="81" t="s">
        <v>118</v>
      </c>
      <c r="B594" s="91">
        <f>'[2]реализация'!M594</f>
        <v>1222.7282129999994</v>
      </c>
      <c r="C594" s="91">
        <f>'[2]реализация'!O594</f>
        <v>130</v>
      </c>
      <c r="D594" s="87">
        <f>'[12]реализация'!D41</f>
        <v>377.338</v>
      </c>
      <c r="E594" s="87">
        <f>'[12]реализация'!E41</f>
        <v>1778.5607347999999</v>
      </c>
      <c r="F594" s="91">
        <v>2172</v>
      </c>
      <c r="G594" s="96">
        <v>104</v>
      </c>
      <c r="H594" s="87">
        <f t="shared" si="456"/>
        <v>122.12121618912511</v>
      </c>
      <c r="I594" s="97">
        <v>231</v>
      </c>
      <c r="J594" s="88">
        <f t="shared" si="477"/>
        <v>2299</v>
      </c>
      <c r="K594" s="84">
        <f t="shared" si="457"/>
        <v>129.26182137145426</v>
      </c>
      <c r="L594" s="91">
        <f>'[12]реализация'!L41</f>
        <v>0</v>
      </c>
      <c r="M594" s="87">
        <f t="shared" si="478"/>
        <v>829.2889477999993</v>
      </c>
      <c r="N594" s="93">
        <f t="shared" si="479"/>
        <v>-393.43926520000014</v>
      </c>
      <c r="O594" s="89">
        <f t="shared" si="480"/>
        <v>257</v>
      </c>
      <c r="P594" s="155">
        <v>774</v>
      </c>
      <c r="Q594" s="88">
        <f>R594+U594+X594</f>
        <v>56</v>
      </c>
      <c r="R594" s="88">
        <f>SUM(S594:T594)</f>
        <v>0</v>
      </c>
      <c r="S594" s="148">
        <f>'[12]реализация'!S41</f>
        <v>0</v>
      </c>
      <c r="T594" s="148">
        <f>'[12]реализация'!T41</f>
        <v>0</v>
      </c>
      <c r="U594" s="94">
        <f>SUM(V594:W594)</f>
        <v>0</v>
      </c>
      <c r="V594" s="148">
        <f>'[12]реализация'!V41</f>
        <v>0</v>
      </c>
      <c r="W594" s="148">
        <f>'[12]реализация'!W41</f>
        <v>0</v>
      </c>
      <c r="X594" s="156">
        <v>56</v>
      </c>
      <c r="Y594" s="148">
        <f>'[12]реализация'!Y41</f>
        <v>0</v>
      </c>
      <c r="Z594" s="148">
        <f>'[12]реализация'!Z41</f>
        <v>0</v>
      </c>
      <c r="AA594" s="154">
        <f>'[12]реализация'!AA41</f>
        <v>0</v>
      </c>
      <c r="AB594" s="95">
        <f>P594+Q594+Y594+Z594-AA594</f>
        <v>830</v>
      </c>
      <c r="AC594" s="98">
        <f t="shared" si="476"/>
        <v>0.7110522000007222</v>
      </c>
    </row>
    <row r="595" spans="1:29" ht="12.75">
      <c r="A595" s="81" t="s">
        <v>119</v>
      </c>
      <c r="B595" s="91">
        <f>'[2]реализация'!M595</f>
        <v>3258.2104316305995</v>
      </c>
      <c r="C595" s="91">
        <f>'[2]реализация'!O595</f>
        <v>428</v>
      </c>
      <c r="D595" s="87">
        <f>'[12]реализация'!D42</f>
        <v>1367.173</v>
      </c>
      <c r="E595" s="87">
        <f>'[12]реализация'!E42</f>
        <v>6625.3097976</v>
      </c>
      <c r="F595" s="91">
        <v>7916</v>
      </c>
      <c r="G595" s="96">
        <v>277</v>
      </c>
      <c r="H595" s="87">
        <f t="shared" si="456"/>
        <v>119.48120528443135</v>
      </c>
      <c r="I595" s="97">
        <v>259</v>
      </c>
      <c r="J595" s="88">
        <f t="shared" si="477"/>
        <v>7898</v>
      </c>
      <c r="K595" s="84">
        <f t="shared" si="457"/>
        <v>119.20951987575023</v>
      </c>
      <c r="L595" s="91">
        <f>'[12]реализация'!L42</f>
        <v>0</v>
      </c>
      <c r="M595" s="87">
        <f t="shared" si="478"/>
        <v>1967.5202292305985</v>
      </c>
      <c r="N595" s="93">
        <f t="shared" si="479"/>
        <v>-1290.690202400001</v>
      </c>
      <c r="O595" s="89">
        <f t="shared" si="480"/>
        <v>410</v>
      </c>
      <c r="P595" s="155">
        <v>1821</v>
      </c>
      <c r="Q595" s="88">
        <f>R595+U595+X595</f>
        <v>146</v>
      </c>
      <c r="R595" s="88">
        <f>SUM(S595:T595)</f>
        <v>0</v>
      </c>
      <c r="S595" s="148">
        <f>'[12]реализация'!S42</f>
        <v>0</v>
      </c>
      <c r="T595" s="148">
        <f>'[12]реализация'!T42</f>
        <v>0</v>
      </c>
      <c r="U595" s="94">
        <f>SUM(V595:W595)</f>
        <v>0</v>
      </c>
      <c r="V595" s="148">
        <f>'[12]реализация'!V42</f>
        <v>0</v>
      </c>
      <c r="W595" s="148">
        <f>'[12]реализация'!W42</f>
        <v>0</v>
      </c>
      <c r="X595" s="156">
        <v>146</v>
      </c>
      <c r="Y595" s="148">
        <f>'[12]реализация'!Y42</f>
        <v>0</v>
      </c>
      <c r="Z595" s="148">
        <f>'[12]реализация'!Z42</f>
        <v>0</v>
      </c>
      <c r="AA595" s="154">
        <f>'[12]реализация'!AA42</f>
        <v>0</v>
      </c>
      <c r="AB595" s="95">
        <f>P595+Q595+Y595+Z595-AA595</f>
        <v>1967</v>
      </c>
      <c r="AC595" s="98">
        <f t="shared" si="476"/>
        <v>-0.5202292305984884</v>
      </c>
    </row>
    <row r="596" spans="1:29" ht="11.25">
      <c r="A596" s="81" t="s">
        <v>120</v>
      </c>
      <c r="B596" s="87">
        <f>B617</f>
        <v>0</v>
      </c>
      <c r="C596" s="87">
        <f>C617</f>
        <v>0</v>
      </c>
      <c r="D596" s="87">
        <f aca="true" t="shared" si="487" ref="D596:AB596">D617</f>
        <v>0</v>
      </c>
      <c r="E596" s="87">
        <f t="shared" si="487"/>
        <v>0</v>
      </c>
      <c r="F596" s="87">
        <f t="shared" si="487"/>
        <v>0</v>
      </c>
      <c r="G596" s="87">
        <f t="shared" si="487"/>
        <v>0</v>
      </c>
      <c r="H596" s="87">
        <f t="shared" si="487"/>
        <v>0</v>
      </c>
      <c r="I596" s="88">
        <f t="shared" si="487"/>
        <v>0</v>
      </c>
      <c r="J596" s="88">
        <f t="shared" si="487"/>
        <v>0</v>
      </c>
      <c r="K596" s="87">
        <f t="shared" si="487"/>
        <v>0</v>
      </c>
      <c r="L596" s="87">
        <f t="shared" si="487"/>
        <v>0</v>
      </c>
      <c r="M596" s="87">
        <f t="shared" si="487"/>
        <v>0</v>
      </c>
      <c r="N596" s="87">
        <f t="shared" si="487"/>
        <v>0</v>
      </c>
      <c r="O596" s="89">
        <f t="shared" si="487"/>
        <v>0</v>
      </c>
      <c r="P596" s="90">
        <f t="shared" si="487"/>
        <v>0</v>
      </c>
      <c r="Q596" s="87">
        <f t="shared" si="487"/>
        <v>0</v>
      </c>
      <c r="R596" s="87">
        <f t="shared" si="487"/>
        <v>0</v>
      </c>
      <c r="S596" s="87">
        <f t="shared" si="487"/>
        <v>0</v>
      </c>
      <c r="T596" s="87">
        <f t="shared" si="487"/>
        <v>0</v>
      </c>
      <c r="U596" s="87">
        <f t="shared" si="487"/>
        <v>0</v>
      </c>
      <c r="V596" s="87">
        <f t="shared" si="487"/>
        <v>0</v>
      </c>
      <c r="W596" s="87">
        <f t="shared" si="487"/>
        <v>0</v>
      </c>
      <c r="X596" s="87">
        <f t="shared" si="487"/>
        <v>0</v>
      </c>
      <c r="Y596" s="87">
        <f t="shared" si="487"/>
        <v>0</v>
      </c>
      <c r="Z596" s="87">
        <f t="shared" si="487"/>
        <v>0</v>
      </c>
      <c r="AA596" s="87">
        <f t="shared" si="487"/>
        <v>0</v>
      </c>
      <c r="AB596" s="89">
        <f t="shared" si="487"/>
        <v>0</v>
      </c>
      <c r="AC596" s="80">
        <f t="shared" si="476"/>
        <v>0</v>
      </c>
    </row>
    <row r="597" spans="1:29" ht="11.25">
      <c r="A597" s="101" t="s">
        <v>121</v>
      </c>
      <c r="B597" s="102">
        <f aca="true" t="shared" si="488" ref="B597:G597">B563+B598</f>
        <v>36065</v>
      </c>
      <c r="C597" s="102">
        <f t="shared" si="488"/>
        <v>15557</v>
      </c>
      <c r="D597" s="102">
        <f t="shared" si="488"/>
        <v>33885.15</v>
      </c>
      <c r="E597" s="102">
        <f t="shared" si="488"/>
        <v>108517.604110751</v>
      </c>
      <c r="F597" s="102">
        <f t="shared" si="488"/>
        <v>118420</v>
      </c>
      <c r="G597" s="102">
        <f t="shared" si="488"/>
        <v>11162</v>
      </c>
      <c r="H597" s="102">
        <f>IF(E597=0,0,F597/E597*100)</f>
        <v>109.12515160134093</v>
      </c>
      <c r="I597" s="103">
        <f>I563+I598</f>
        <v>14463</v>
      </c>
      <c r="J597" s="103">
        <f aca="true" t="shared" si="489" ref="J597:AB597">J563+J598</f>
        <v>121721</v>
      </c>
      <c r="K597" s="102">
        <f t="shared" si="489"/>
        <v>112.16705436638084</v>
      </c>
      <c r="L597" s="102">
        <f t="shared" si="489"/>
        <v>0</v>
      </c>
      <c r="M597" s="102">
        <f t="shared" si="489"/>
        <v>26162.604110750995</v>
      </c>
      <c r="N597" s="102">
        <f t="shared" si="489"/>
        <v>-9902.395889249006</v>
      </c>
      <c r="O597" s="104">
        <f t="shared" si="489"/>
        <v>18858</v>
      </c>
      <c r="P597" s="105">
        <f t="shared" si="489"/>
        <v>21995</v>
      </c>
      <c r="Q597" s="102">
        <f t="shared" si="489"/>
        <v>3520</v>
      </c>
      <c r="R597" s="102">
        <f t="shared" si="489"/>
        <v>0</v>
      </c>
      <c r="S597" s="102">
        <f t="shared" si="489"/>
        <v>0</v>
      </c>
      <c r="T597" s="102">
        <f t="shared" si="489"/>
        <v>0</v>
      </c>
      <c r="U597" s="102">
        <f t="shared" si="489"/>
        <v>533</v>
      </c>
      <c r="V597" s="102">
        <f t="shared" si="489"/>
        <v>0</v>
      </c>
      <c r="W597" s="102">
        <f t="shared" si="489"/>
        <v>533</v>
      </c>
      <c r="X597" s="102">
        <f t="shared" si="489"/>
        <v>2987</v>
      </c>
      <c r="Y597" s="102">
        <f t="shared" si="489"/>
        <v>648</v>
      </c>
      <c r="Z597" s="102">
        <f t="shared" si="489"/>
        <v>0</v>
      </c>
      <c r="AA597" s="102">
        <f t="shared" si="489"/>
        <v>0</v>
      </c>
      <c r="AB597" s="104">
        <f t="shared" si="489"/>
        <v>26163</v>
      </c>
      <c r="AC597" s="80">
        <f t="shared" si="476"/>
        <v>0.39588924900454003</v>
      </c>
    </row>
    <row r="598" spans="1:29" ht="11.25">
      <c r="A598" s="106" t="s">
        <v>122</v>
      </c>
      <c r="B598" s="107">
        <f aca="true" t="shared" si="490" ref="B598:G598">SUM(B600:B611)</f>
        <v>0</v>
      </c>
      <c r="C598" s="107">
        <f t="shared" si="490"/>
        <v>0</v>
      </c>
      <c r="D598" s="107">
        <f t="shared" si="490"/>
        <v>0</v>
      </c>
      <c r="E598" s="107">
        <f t="shared" si="490"/>
        <v>0</v>
      </c>
      <c r="F598" s="107">
        <f t="shared" si="490"/>
        <v>0</v>
      </c>
      <c r="G598" s="107">
        <f t="shared" si="490"/>
        <v>0</v>
      </c>
      <c r="H598" s="107">
        <f>IF(E598=0,0,F598/E598*100)</f>
        <v>0</v>
      </c>
      <c r="I598" s="108">
        <f>SUM(I600:I611)</f>
        <v>0</v>
      </c>
      <c r="J598" s="108">
        <f>F598-G598+I598</f>
        <v>0</v>
      </c>
      <c r="K598" s="109">
        <f>IF(E598=0,0,J598/E598*100)</f>
        <v>0</v>
      </c>
      <c r="L598" s="107">
        <f>SUM(L600:L611)</f>
        <v>0</v>
      </c>
      <c r="M598" s="107">
        <f>B598+E598-F598-L598</f>
        <v>0</v>
      </c>
      <c r="N598" s="110">
        <f>M598-B598</f>
        <v>0</v>
      </c>
      <c r="O598" s="111">
        <f>C598-G598+I598</f>
        <v>0</v>
      </c>
      <c r="P598" s="112">
        <f aca="true" t="shared" si="491" ref="P598:AB598">SUM(P600:P611)</f>
        <v>0</v>
      </c>
      <c r="Q598" s="107">
        <f t="shared" si="491"/>
        <v>0</v>
      </c>
      <c r="R598" s="107">
        <f t="shared" si="491"/>
        <v>0</v>
      </c>
      <c r="S598" s="107">
        <f t="shared" si="491"/>
        <v>0</v>
      </c>
      <c r="T598" s="107">
        <f t="shared" si="491"/>
        <v>0</v>
      </c>
      <c r="U598" s="107">
        <f t="shared" si="491"/>
        <v>0</v>
      </c>
      <c r="V598" s="107">
        <f t="shared" si="491"/>
        <v>0</v>
      </c>
      <c r="W598" s="107">
        <f t="shared" si="491"/>
        <v>0</v>
      </c>
      <c r="X598" s="107">
        <f t="shared" si="491"/>
        <v>0</v>
      </c>
      <c r="Y598" s="107">
        <f t="shared" si="491"/>
        <v>0</v>
      </c>
      <c r="Z598" s="107">
        <f t="shared" si="491"/>
        <v>0</v>
      </c>
      <c r="AA598" s="107">
        <f t="shared" si="491"/>
        <v>0</v>
      </c>
      <c r="AB598" s="111">
        <f t="shared" si="491"/>
        <v>0</v>
      </c>
      <c r="AC598" s="80">
        <f t="shared" si="476"/>
        <v>0</v>
      </c>
    </row>
    <row r="599" spans="1:29" ht="12.75">
      <c r="A599" s="113" t="s">
        <v>123</v>
      </c>
      <c r="B599" s="87"/>
      <c r="C599" s="87"/>
      <c r="D599" s="87"/>
      <c r="E599" s="87"/>
      <c r="F599" s="87"/>
      <c r="G599" s="87"/>
      <c r="H599" s="87"/>
      <c r="I599" s="88"/>
      <c r="J599" s="88"/>
      <c r="K599" s="84"/>
      <c r="L599" s="87"/>
      <c r="M599" s="87"/>
      <c r="N599" s="87"/>
      <c r="O599" s="89"/>
      <c r="P599" s="90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9"/>
      <c r="AC599" s="80">
        <f t="shared" si="476"/>
        <v>0</v>
      </c>
    </row>
    <row r="600" spans="1:29" ht="12.75">
      <c r="A600" s="113" t="s">
        <v>124</v>
      </c>
      <c r="B600" s="91">
        <f>'[12]реализация'!B47</f>
        <v>0</v>
      </c>
      <c r="C600" s="91">
        <f>'[12]реализация'!C47</f>
        <v>0</v>
      </c>
      <c r="D600" s="107">
        <f>'[12]реализация'!D47</f>
        <v>0</v>
      </c>
      <c r="E600" s="107">
        <f>'[12]реализация'!E47</f>
        <v>0</v>
      </c>
      <c r="F600" s="114">
        <f>'[12]реализация'!F47</f>
        <v>0</v>
      </c>
      <c r="G600" s="114">
        <f>'[12]реализация'!G47</f>
        <v>0</v>
      </c>
      <c r="H600" s="87">
        <f aca="true" t="shared" si="492" ref="H600:H606">IF(E600=0,0,F600/E600*100)</f>
        <v>0</v>
      </c>
      <c r="I600" s="92">
        <f>'[12]реализация'!I47</f>
        <v>0</v>
      </c>
      <c r="J600" s="88">
        <f aca="true" t="shared" si="493" ref="J600:J611">F600-G600+I600</f>
        <v>0</v>
      </c>
      <c r="K600" s="84">
        <f aca="true" t="shared" si="494" ref="K600:K611">IF(E600=0,0,J600/E600*100)</f>
        <v>0</v>
      </c>
      <c r="L600" s="91">
        <f>'[12]реализация'!L47</f>
        <v>0</v>
      </c>
      <c r="M600" s="87">
        <f aca="true" t="shared" si="495" ref="M600:M611">B600+E600-F600-L600</f>
        <v>0</v>
      </c>
      <c r="N600" s="87">
        <f aca="true" t="shared" si="496" ref="N600:N611">M600-B600</f>
        <v>0</v>
      </c>
      <c r="O600" s="89">
        <f aca="true" t="shared" si="497" ref="O600:O611">C600-G600+I600</f>
        <v>0</v>
      </c>
      <c r="P600" s="155">
        <f>'[12]реализация'!P47</f>
        <v>0</v>
      </c>
      <c r="Q600" s="88">
        <f>R600+U600+X600</f>
        <v>0</v>
      </c>
      <c r="R600" s="88">
        <f>SUM(S600:T600)</f>
        <v>0</v>
      </c>
      <c r="S600" s="148">
        <f>'[12]реализация'!S47</f>
        <v>0</v>
      </c>
      <c r="T600" s="148">
        <f>'[12]реализация'!T47</f>
        <v>0</v>
      </c>
      <c r="U600" s="94">
        <f>SUM(V600:W600)</f>
        <v>0</v>
      </c>
      <c r="V600" s="148">
        <f>'[12]реализация'!V47</f>
        <v>0</v>
      </c>
      <c r="W600" s="148">
        <f>'[12]реализация'!W47</f>
        <v>0</v>
      </c>
      <c r="X600" s="148">
        <f>'[12]реализация'!X47</f>
        <v>0</v>
      </c>
      <c r="Y600" s="148">
        <f>'[12]реализация'!Y47</f>
        <v>0</v>
      </c>
      <c r="Z600" s="148">
        <f>'[12]реализация'!Z47</f>
        <v>0</v>
      </c>
      <c r="AA600" s="154">
        <f>'[12]реализация'!AA47</f>
        <v>0</v>
      </c>
      <c r="AB600" s="95">
        <f>P600+Q600+Y600+Z600-AA600</f>
        <v>0</v>
      </c>
      <c r="AC600" s="80">
        <f t="shared" si="476"/>
        <v>0</v>
      </c>
    </row>
    <row r="601" spans="1:29" ht="12.75">
      <c r="A601" s="115" t="s">
        <v>125</v>
      </c>
      <c r="B601" s="91">
        <f>'[12]реализация'!B48</f>
        <v>0</v>
      </c>
      <c r="C601" s="91">
        <f>'[12]реализация'!C48</f>
        <v>0</v>
      </c>
      <c r="D601" s="87">
        <f>'[12]реализация'!D48</f>
        <v>0</v>
      </c>
      <c r="E601" s="107">
        <f>'[12]реализация'!E48</f>
        <v>0</v>
      </c>
      <c r="F601" s="91">
        <f>'[12]реализация'!F48</f>
        <v>0</v>
      </c>
      <c r="G601" s="91">
        <f>'[12]реализация'!G48</f>
        <v>0</v>
      </c>
      <c r="H601" s="87">
        <f t="shared" si="492"/>
        <v>0</v>
      </c>
      <c r="I601" s="92">
        <f>'[12]реализация'!I48</f>
        <v>0</v>
      </c>
      <c r="J601" s="88">
        <f t="shared" si="493"/>
        <v>0</v>
      </c>
      <c r="K601" s="84">
        <f t="shared" si="494"/>
        <v>0</v>
      </c>
      <c r="L601" s="91">
        <f>'[12]реализация'!L48</f>
        <v>0</v>
      </c>
      <c r="M601" s="87">
        <f t="shared" si="495"/>
        <v>0</v>
      </c>
      <c r="N601" s="87">
        <f t="shared" si="496"/>
        <v>0</v>
      </c>
      <c r="O601" s="89">
        <f t="shared" si="497"/>
        <v>0</v>
      </c>
      <c r="P601" s="155">
        <f>'[12]реализация'!P48</f>
        <v>0</v>
      </c>
      <c r="Q601" s="88">
        <f aca="true" t="shared" si="498" ref="Q601:Q611">R601+U601+X601</f>
        <v>0</v>
      </c>
      <c r="R601" s="88">
        <f aca="true" t="shared" si="499" ref="R601:R611">SUM(S601:T601)</f>
        <v>0</v>
      </c>
      <c r="S601" s="148">
        <f>'[12]реализация'!S48</f>
        <v>0</v>
      </c>
      <c r="T601" s="148">
        <f>'[12]реализация'!T48</f>
        <v>0</v>
      </c>
      <c r="U601" s="94">
        <f aca="true" t="shared" si="500" ref="U601:U611">SUM(V601:W601)</f>
        <v>0</v>
      </c>
      <c r="V601" s="148">
        <f>'[12]реализация'!V48</f>
        <v>0</v>
      </c>
      <c r="W601" s="148">
        <f>'[12]реализация'!W48</f>
        <v>0</v>
      </c>
      <c r="X601" s="148">
        <f>'[12]реализация'!X48</f>
        <v>0</v>
      </c>
      <c r="Y601" s="148">
        <f>'[12]реализация'!Y48</f>
        <v>0</v>
      </c>
      <c r="Z601" s="148">
        <f>'[12]реализация'!Z48</f>
        <v>0</v>
      </c>
      <c r="AA601" s="154">
        <f>'[12]реализация'!AA48</f>
        <v>0</v>
      </c>
      <c r="AB601" s="95">
        <f aca="true" t="shared" si="501" ref="AB601:AB611">P601+Q601+Y601+Z601-AA601</f>
        <v>0</v>
      </c>
      <c r="AC601" s="80">
        <f t="shared" si="476"/>
        <v>0</v>
      </c>
    </row>
    <row r="602" spans="1:29" ht="12.75">
      <c r="A602" s="115" t="s">
        <v>126</v>
      </c>
      <c r="B602" s="91">
        <f>'[12]реализация'!B49</f>
        <v>0</v>
      </c>
      <c r="C602" s="91">
        <f>'[12]реализация'!C49</f>
        <v>0</v>
      </c>
      <c r="D602" s="87">
        <f>'[12]реализация'!D49</f>
        <v>0</v>
      </c>
      <c r="E602" s="107">
        <f>'[12]реализация'!E49</f>
        <v>0</v>
      </c>
      <c r="F602" s="91">
        <f>'[12]реализация'!F49</f>
        <v>0</v>
      </c>
      <c r="G602" s="91">
        <f>'[12]реализация'!G49</f>
        <v>0</v>
      </c>
      <c r="H602" s="87">
        <f t="shared" si="492"/>
        <v>0</v>
      </c>
      <c r="I602" s="92">
        <f>'[12]реализация'!I49</f>
        <v>0</v>
      </c>
      <c r="J602" s="88">
        <f t="shared" si="493"/>
        <v>0</v>
      </c>
      <c r="K602" s="84">
        <f t="shared" si="494"/>
        <v>0</v>
      </c>
      <c r="L602" s="91">
        <f>'[12]реализация'!L49</f>
        <v>0</v>
      </c>
      <c r="M602" s="87">
        <f t="shared" si="495"/>
        <v>0</v>
      </c>
      <c r="N602" s="87">
        <f t="shared" si="496"/>
        <v>0</v>
      </c>
      <c r="O602" s="89">
        <f t="shared" si="497"/>
        <v>0</v>
      </c>
      <c r="P602" s="155">
        <f>'[12]реализация'!P49</f>
        <v>0</v>
      </c>
      <c r="Q602" s="88">
        <f t="shared" si="498"/>
        <v>0</v>
      </c>
      <c r="R602" s="88">
        <f t="shared" si="499"/>
        <v>0</v>
      </c>
      <c r="S602" s="148">
        <f>'[12]реализация'!S49</f>
        <v>0</v>
      </c>
      <c r="T602" s="148">
        <f>'[12]реализация'!T49</f>
        <v>0</v>
      </c>
      <c r="U602" s="94">
        <f t="shared" si="500"/>
        <v>0</v>
      </c>
      <c r="V602" s="148">
        <f>'[12]реализация'!V49</f>
        <v>0</v>
      </c>
      <c r="W602" s="148">
        <f>'[12]реализация'!W49</f>
        <v>0</v>
      </c>
      <c r="X602" s="148">
        <f>'[12]реализация'!X49</f>
        <v>0</v>
      </c>
      <c r="Y602" s="148">
        <f>'[12]реализация'!Y49</f>
        <v>0</v>
      </c>
      <c r="Z602" s="148">
        <f>'[12]реализация'!Z49</f>
        <v>0</v>
      </c>
      <c r="AA602" s="154">
        <f>'[12]реализация'!AA49</f>
        <v>0</v>
      </c>
      <c r="AB602" s="95">
        <f t="shared" si="501"/>
        <v>0</v>
      </c>
      <c r="AC602" s="80">
        <f t="shared" si="476"/>
        <v>0</v>
      </c>
    </row>
    <row r="603" spans="1:29" ht="12.75">
      <c r="A603" s="115" t="s">
        <v>127</v>
      </c>
      <c r="B603" s="91">
        <f>'[12]реализация'!B50</f>
        <v>0</v>
      </c>
      <c r="C603" s="91">
        <f>'[12]реализация'!C50</f>
        <v>0</v>
      </c>
      <c r="D603" s="87">
        <f>'[12]реализация'!D50</f>
        <v>0</v>
      </c>
      <c r="E603" s="107">
        <f>'[12]реализация'!E50</f>
        <v>0</v>
      </c>
      <c r="F603" s="91">
        <f>'[12]реализация'!F50</f>
        <v>0</v>
      </c>
      <c r="G603" s="91">
        <f>'[12]реализация'!G50</f>
        <v>0</v>
      </c>
      <c r="H603" s="87">
        <f t="shared" si="492"/>
        <v>0</v>
      </c>
      <c r="I603" s="92">
        <f>'[12]реализация'!I50</f>
        <v>0</v>
      </c>
      <c r="J603" s="88">
        <f t="shared" si="493"/>
        <v>0</v>
      </c>
      <c r="K603" s="84">
        <f t="shared" si="494"/>
        <v>0</v>
      </c>
      <c r="L603" s="91">
        <f>'[12]реализация'!L50</f>
        <v>0</v>
      </c>
      <c r="M603" s="87">
        <f t="shared" si="495"/>
        <v>0</v>
      </c>
      <c r="N603" s="87">
        <f t="shared" si="496"/>
        <v>0</v>
      </c>
      <c r="O603" s="89">
        <f t="shared" si="497"/>
        <v>0</v>
      </c>
      <c r="P603" s="155">
        <f>'[12]реализация'!P50</f>
        <v>0</v>
      </c>
      <c r="Q603" s="88">
        <f t="shared" si="498"/>
        <v>0</v>
      </c>
      <c r="R603" s="88">
        <f t="shared" si="499"/>
        <v>0</v>
      </c>
      <c r="S603" s="148">
        <f>'[12]реализация'!S50</f>
        <v>0</v>
      </c>
      <c r="T603" s="148">
        <f>'[12]реализация'!T50</f>
        <v>0</v>
      </c>
      <c r="U603" s="94">
        <f t="shared" si="500"/>
        <v>0</v>
      </c>
      <c r="V603" s="148">
        <f>'[12]реализация'!V50</f>
        <v>0</v>
      </c>
      <c r="W603" s="148">
        <f>'[12]реализация'!W50</f>
        <v>0</v>
      </c>
      <c r="X603" s="148">
        <f>'[12]реализация'!X50</f>
        <v>0</v>
      </c>
      <c r="Y603" s="148">
        <f>'[12]реализация'!Y50</f>
        <v>0</v>
      </c>
      <c r="Z603" s="148">
        <f>'[12]реализация'!Z50</f>
        <v>0</v>
      </c>
      <c r="AA603" s="154">
        <f>'[12]реализация'!AA50</f>
        <v>0</v>
      </c>
      <c r="AB603" s="95">
        <f t="shared" si="501"/>
        <v>0</v>
      </c>
      <c r="AC603" s="80">
        <f t="shared" si="476"/>
        <v>0</v>
      </c>
    </row>
    <row r="604" spans="1:29" ht="12.75">
      <c r="A604" s="113" t="s">
        <v>128</v>
      </c>
      <c r="B604" s="91">
        <f>'[12]реализация'!B51</f>
        <v>0</v>
      </c>
      <c r="C604" s="91">
        <f>'[12]реализация'!C51</f>
        <v>0</v>
      </c>
      <c r="D604" s="87">
        <f>'[12]реализация'!D51</f>
        <v>0</v>
      </c>
      <c r="E604" s="107">
        <f>'[12]реализация'!E51</f>
        <v>0</v>
      </c>
      <c r="F604" s="91">
        <f>'[12]реализация'!F51</f>
        <v>0</v>
      </c>
      <c r="G604" s="91">
        <f>'[12]реализация'!G51</f>
        <v>0</v>
      </c>
      <c r="H604" s="87">
        <f t="shared" si="492"/>
        <v>0</v>
      </c>
      <c r="I604" s="92">
        <f>'[12]реализация'!I51</f>
        <v>0</v>
      </c>
      <c r="J604" s="88">
        <f t="shared" si="493"/>
        <v>0</v>
      </c>
      <c r="K604" s="84">
        <f t="shared" si="494"/>
        <v>0</v>
      </c>
      <c r="L604" s="91">
        <f>'[12]реализация'!L51</f>
        <v>0</v>
      </c>
      <c r="M604" s="87">
        <f t="shared" si="495"/>
        <v>0</v>
      </c>
      <c r="N604" s="87">
        <f t="shared" si="496"/>
        <v>0</v>
      </c>
      <c r="O604" s="89">
        <f t="shared" si="497"/>
        <v>0</v>
      </c>
      <c r="P604" s="155">
        <f>'[12]реализация'!P51</f>
        <v>0</v>
      </c>
      <c r="Q604" s="88">
        <f t="shared" si="498"/>
        <v>0</v>
      </c>
      <c r="R604" s="88">
        <f t="shared" si="499"/>
        <v>0</v>
      </c>
      <c r="S604" s="148">
        <f>'[12]реализация'!S51</f>
        <v>0</v>
      </c>
      <c r="T604" s="148">
        <f>'[12]реализация'!T51</f>
        <v>0</v>
      </c>
      <c r="U604" s="94">
        <f t="shared" si="500"/>
        <v>0</v>
      </c>
      <c r="V604" s="148">
        <f>'[12]реализация'!V51</f>
        <v>0</v>
      </c>
      <c r="W604" s="148">
        <f>'[12]реализация'!W51</f>
        <v>0</v>
      </c>
      <c r="X604" s="148">
        <f>'[12]реализация'!X51</f>
        <v>0</v>
      </c>
      <c r="Y604" s="148">
        <f>'[12]реализация'!Y51</f>
        <v>0</v>
      </c>
      <c r="Z604" s="148">
        <f>'[12]реализация'!Z51</f>
        <v>0</v>
      </c>
      <c r="AA604" s="154">
        <f>'[12]реализация'!AA51</f>
        <v>0</v>
      </c>
      <c r="AB604" s="95">
        <f t="shared" si="501"/>
        <v>0</v>
      </c>
      <c r="AC604" s="80">
        <f t="shared" si="476"/>
        <v>0</v>
      </c>
    </row>
    <row r="605" spans="1:29" ht="12.75">
      <c r="A605" s="113" t="s">
        <v>129</v>
      </c>
      <c r="B605" s="91">
        <f>'[12]реализация'!B52</f>
        <v>0</v>
      </c>
      <c r="C605" s="91">
        <f>'[12]реализация'!C52</f>
        <v>0</v>
      </c>
      <c r="D605" s="87">
        <f>'[12]реализация'!D52</f>
        <v>0</v>
      </c>
      <c r="E605" s="107">
        <f>'[12]реализация'!E52</f>
        <v>0</v>
      </c>
      <c r="F605" s="91">
        <f>'[12]реализация'!F52</f>
        <v>0</v>
      </c>
      <c r="G605" s="91">
        <f>'[12]реализация'!G52</f>
        <v>0</v>
      </c>
      <c r="H605" s="87">
        <f t="shared" si="492"/>
        <v>0</v>
      </c>
      <c r="I605" s="92">
        <f>'[12]реализация'!I52</f>
        <v>0</v>
      </c>
      <c r="J605" s="88">
        <f t="shared" si="493"/>
        <v>0</v>
      </c>
      <c r="K605" s="84">
        <f t="shared" si="494"/>
        <v>0</v>
      </c>
      <c r="L605" s="91">
        <f>'[12]реализация'!L52</f>
        <v>0</v>
      </c>
      <c r="M605" s="87">
        <f t="shared" si="495"/>
        <v>0</v>
      </c>
      <c r="N605" s="87">
        <f t="shared" si="496"/>
        <v>0</v>
      </c>
      <c r="O605" s="89">
        <f t="shared" si="497"/>
        <v>0</v>
      </c>
      <c r="P605" s="155">
        <f>'[12]реализация'!P52</f>
        <v>0</v>
      </c>
      <c r="Q605" s="88">
        <f t="shared" si="498"/>
        <v>0</v>
      </c>
      <c r="R605" s="88">
        <f t="shared" si="499"/>
        <v>0</v>
      </c>
      <c r="S605" s="148">
        <f>'[12]реализация'!S52</f>
        <v>0</v>
      </c>
      <c r="T605" s="148">
        <f>'[12]реализация'!T52</f>
        <v>0</v>
      </c>
      <c r="U605" s="94">
        <f t="shared" si="500"/>
        <v>0</v>
      </c>
      <c r="V605" s="148">
        <f>'[12]реализация'!V52</f>
        <v>0</v>
      </c>
      <c r="W605" s="148">
        <f>'[12]реализация'!W52</f>
        <v>0</v>
      </c>
      <c r="X605" s="148">
        <f>'[12]реализация'!X52</f>
        <v>0</v>
      </c>
      <c r="Y605" s="148">
        <f>'[12]реализация'!Y52</f>
        <v>0</v>
      </c>
      <c r="Z605" s="148">
        <f>'[12]реализация'!Z52</f>
        <v>0</v>
      </c>
      <c r="AA605" s="154">
        <f>'[12]реализация'!AA52</f>
        <v>0</v>
      </c>
      <c r="AB605" s="95">
        <f t="shared" si="501"/>
        <v>0</v>
      </c>
      <c r="AC605" s="80">
        <f t="shared" si="476"/>
        <v>0</v>
      </c>
    </row>
    <row r="606" spans="1:29" ht="25.5">
      <c r="A606" s="115" t="s">
        <v>130</v>
      </c>
      <c r="B606" s="91">
        <f>'[12]реализация'!B53</f>
        <v>0</v>
      </c>
      <c r="C606" s="91">
        <f>'[12]реализация'!C53</f>
        <v>0</v>
      </c>
      <c r="D606" s="87">
        <f>'[12]реализация'!D53</f>
        <v>0</v>
      </c>
      <c r="E606" s="107">
        <f>'[12]реализация'!E53</f>
        <v>0</v>
      </c>
      <c r="F606" s="91">
        <f>'[12]реализация'!F53</f>
        <v>0</v>
      </c>
      <c r="G606" s="91">
        <f>'[12]реализация'!G53</f>
        <v>0</v>
      </c>
      <c r="H606" s="87">
        <f t="shared" si="492"/>
        <v>0</v>
      </c>
      <c r="I606" s="92">
        <f>'[12]реализация'!I53</f>
        <v>0</v>
      </c>
      <c r="J606" s="88">
        <f t="shared" si="493"/>
        <v>0</v>
      </c>
      <c r="K606" s="84">
        <f t="shared" si="494"/>
        <v>0</v>
      </c>
      <c r="L606" s="91">
        <f>'[12]реализация'!L53</f>
        <v>0</v>
      </c>
      <c r="M606" s="87">
        <f t="shared" si="495"/>
        <v>0</v>
      </c>
      <c r="N606" s="87">
        <f t="shared" si="496"/>
        <v>0</v>
      </c>
      <c r="O606" s="89">
        <f t="shared" si="497"/>
        <v>0</v>
      </c>
      <c r="P606" s="155">
        <f>'[12]реализация'!P53</f>
        <v>0</v>
      </c>
      <c r="Q606" s="88">
        <f t="shared" si="498"/>
        <v>0</v>
      </c>
      <c r="R606" s="88">
        <f t="shared" si="499"/>
        <v>0</v>
      </c>
      <c r="S606" s="148">
        <f>'[12]реализация'!S53</f>
        <v>0</v>
      </c>
      <c r="T606" s="148">
        <f>'[12]реализация'!T53</f>
        <v>0</v>
      </c>
      <c r="U606" s="94">
        <f t="shared" si="500"/>
        <v>0</v>
      </c>
      <c r="V606" s="148">
        <f>'[12]реализация'!V53</f>
        <v>0</v>
      </c>
      <c r="W606" s="148">
        <f>'[12]реализация'!W53</f>
        <v>0</v>
      </c>
      <c r="X606" s="148">
        <f>'[12]реализация'!X53</f>
        <v>0</v>
      </c>
      <c r="Y606" s="148">
        <f>'[12]реализация'!Y53</f>
        <v>0</v>
      </c>
      <c r="Z606" s="148">
        <f>'[12]реализация'!Z53</f>
        <v>0</v>
      </c>
      <c r="AA606" s="154">
        <f>'[12]реализация'!AA53</f>
        <v>0</v>
      </c>
      <c r="AB606" s="95">
        <f t="shared" si="501"/>
        <v>0</v>
      </c>
      <c r="AC606" s="80">
        <f t="shared" si="476"/>
        <v>0</v>
      </c>
    </row>
    <row r="607" spans="1:29" ht="12.75">
      <c r="A607" s="116"/>
      <c r="B607" s="91">
        <f>'[12]реализация'!B54</f>
        <v>0</v>
      </c>
      <c r="C607" s="91">
        <f>'[12]реализация'!C54</f>
        <v>0</v>
      </c>
      <c r="D607" s="87">
        <f>'[12]реализация'!D54</f>
        <v>0</v>
      </c>
      <c r="E607" s="107">
        <f>'[12]реализация'!E54</f>
        <v>0</v>
      </c>
      <c r="F607" s="91">
        <f>'[12]реализация'!F54</f>
        <v>0</v>
      </c>
      <c r="G607" s="91">
        <f>'[12]реализация'!G54</f>
        <v>0</v>
      </c>
      <c r="H607" s="87">
        <f>IF(E607=0,0,F607/E607*100)</f>
        <v>0</v>
      </c>
      <c r="I607" s="92">
        <f>'[12]реализация'!I54</f>
        <v>0</v>
      </c>
      <c r="J607" s="88">
        <f t="shared" si="493"/>
        <v>0</v>
      </c>
      <c r="K607" s="84">
        <f t="shared" si="494"/>
        <v>0</v>
      </c>
      <c r="L607" s="91">
        <f>'[12]реализация'!L54</f>
        <v>0</v>
      </c>
      <c r="M607" s="87">
        <f t="shared" si="495"/>
        <v>0</v>
      </c>
      <c r="N607" s="87">
        <f t="shared" si="496"/>
        <v>0</v>
      </c>
      <c r="O607" s="89">
        <f t="shared" si="497"/>
        <v>0</v>
      </c>
      <c r="P607" s="155">
        <f>'[12]реализация'!P54</f>
        <v>0</v>
      </c>
      <c r="Q607" s="88">
        <f t="shared" si="498"/>
        <v>0</v>
      </c>
      <c r="R607" s="88">
        <f t="shared" si="499"/>
        <v>0</v>
      </c>
      <c r="S607" s="148">
        <f>'[12]реализация'!S54</f>
        <v>0</v>
      </c>
      <c r="T607" s="148">
        <f>'[12]реализация'!T54</f>
        <v>0</v>
      </c>
      <c r="U607" s="94">
        <f t="shared" si="500"/>
        <v>0</v>
      </c>
      <c r="V607" s="148">
        <f>'[12]реализация'!V54</f>
        <v>0</v>
      </c>
      <c r="W607" s="148">
        <f>'[12]реализация'!W54</f>
        <v>0</v>
      </c>
      <c r="X607" s="148">
        <f>'[12]реализация'!X54</f>
        <v>0</v>
      </c>
      <c r="Y607" s="148">
        <f>'[12]реализация'!Y54</f>
        <v>0</v>
      </c>
      <c r="Z607" s="148">
        <f>'[12]реализация'!Z54</f>
        <v>0</v>
      </c>
      <c r="AA607" s="154">
        <f>'[12]реализация'!AA54</f>
        <v>0</v>
      </c>
      <c r="AB607" s="95">
        <f t="shared" si="501"/>
        <v>0</v>
      </c>
      <c r="AC607" s="80">
        <f t="shared" si="476"/>
        <v>0</v>
      </c>
    </row>
    <row r="608" spans="1:29" ht="12.75">
      <c r="A608" s="116"/>
      <c r="B608" s="91">
        <f>'[12]реализация'!B55</f>
        <v>0</v>
      </c>
      <c r="C608" s="91">
        <f>'[12]реализация'!C55</f>
        <v>0</v>
      </c>
      <c r="D608" s="87">
        <f>'[12]реализация'!D55</f>
        <v>0</v>
      </c>
      <c r="E608" s="107">
        <f>'[12]реализация'!E55</f>
        <v>0</v>
      </c>
      <c r="F608" s="91">
        <f>'[12]реализация'!F55</f>
        <v>0</v>
      </c>
      <c r="G608" s="91">
        <f>'[12]реализация'!G55</f>
        <v>0</v>
      </c>
      <c r="H608" s="87">
        <f>IF(E608=0,0,F608/E608*100)</f>
        <v>0</v>
      </c>
      <c r="I608" s="92">
        <f>'[12]реализация'!I55</f>
        <v>0</v>
      </c>
      <c r="J608" s="88">
        <f t="shared" si="493"/>
        <v>0</v>
      </c>
      <c r="K608" s="84">
        <f t="shared" si="494"/>
        <v>0</v>
      </c>
      <c r="L608" s="91">
        <f>'[12]реализация'!L55</f>
        <v>0</v>
      </c>
      <c r="M608" s="87">
        <f t="shared" si="495"/>
        <v>0</v>
      </c>
      <c r="N608" s="87">
        <f t="shared" si="496"/>
        <v>0</v>
      </c>
      <c r="O608" s="89">
        <f t="shared" si="497"/>
        <v>0</v>
      </c>
      <c r="P608" s="155">
        <f>'[12]реализация'!P55</f>
        <v>0</v>
      </c>
      <c r="Q608" s="88">
        <f t="shared" si="498"/>
        <v>0</v>
      </c>
      <c r="R608" s="88">
        <f t="shared" si="499"/>
        <v>0</v>
      </c>
      <c r="S608" s="148">
        <f>'[12]реализация'!S55</f>
        <v>0</v>
      </c>
      <c r="T608" s="148">
        <f>'[12]реализация'!T55</f>
        <v>0</v>
      </c>
      <c r="U608" s="94">
        <f t="shared" si="500"/>
        <v>0</v>
      </c>
      <c r="V608" s="148">
        <f>'[12]реализация'!V55</f>
        <v>0</v>
      </c>
      <c r="W608" s="148">
        <f>'[12]реализация'!W55</f>
        <v>0</v>
      </c>
      <c r="X608" s="148">
        <f>'[12]реализация'!X55</f>
        <v>0</v>
      </c>
      <c r="Y608" s="148">
        <f>'[12]реализация'!Y55</f>
        <v>0</v>
      </c>
      <c r="Z608" s="148">
        <f>'[12]реализация'!Z55</f>
        <v>0</v>
      </c>
      <c r="AA608" s="154">
        <f>'[12]реализация'!AA55</f>
        <v>0</v>
      </c>
      <c r="AB608" s="95">
        <f t="shared" si="501"/>
        <v>0</v>
      </c>
      <c r="AC608" s="80">
        <f t="shared" si="476"/>
        <v>0</v>
      </c>
    </row>
    <row r="609" spans="1:29" ht="12.75">
      <c r="A609" s="116"/>
      <c r="B609" s="91">
        <f>'[12]реализация'!B56</f>
        <v>0</v>
      </c>
      <c r="C609" s="91">
        <f>'[12]реализация'!C56</f>
        <v>0</v>
      </c>
      <c r="D609" s="87">
        <f>'[12]реализация'!D56</f>
        <v>0</v>
      </c>
      <c r="E609" s="107">
        <f>'[12]реализация'!E56</f>
        <v>0</v>
      </c>
      <c r="F609" s="91">
        <f>'[12]реализация'!F56</f>
        <v>0</v>
      </c>
      <c r="G609" s="91">
        <f>'[12]реализация'!G56</f>
        <v>0</v>
      </c>
      <c r="H609" s="87">
        <f>IF(E609=0,0,F609/E609*100)</f>
        <v>0</v>
      </c>
      <c r="I609" s="92">
        <f>'[12]реализация'!I56</f>
        <v>0</v>
      </c>
      <c r="J609" s="88">
        <f t="shared" si="493"/>
        <v>0</v>
      </c>
      <c r="K609" s="84">
        <f t="shared" si="494"/>
        <v>0</v>
      </c>
      <c r="L609" s="91">
        <f>'[12]реализация'!L56</f>
        <v>0</v>
      </c>
      <c r="M609" s="87">
        <f t="shared" si="495"/>
        <v>0</v>
      </c>
      <c r="N609" s="87">
        <f t="shared" si="496"/>
        <v>0</v>
      </c>
      <c r="O609" s="89">
        <f t="shared" si="497"/>
        <v>0</v>
      </c>
      <c r="P609" s="155">
        <f>'[12]реализация'!P56</f>
        <v>0</v>
      </c>
      <c r="Q609" s="88">
        <f t="shared" si="498"/>
        <v>0</v>
      </c>
      <c r="R609" s="88">
        <f t="shared" si="499"/>
        <v>0</v>
      </c>
      <c r="S609" s="148">
        <f>'[12]реализация'!S56</f>
        <v>0</v>
      </c>
      <c r="T609" s="148">
        <f>'[12]реализация'!T56</f>
        <v>0</v>
      </c>
      <c r="U609" s="94">
        <f t="shared" si="500"/>
        <v>0</v>
      </c>
      <c r="V609" s="148">
        <f>'[12]реализация'!V56</f>
        <v>0</v>
      </c>
      <c r="W609" s="148">
        <f>'[12]реализация'!W56</f>
        <v>0</v>
      </c>
      <c r="X609" s="148">
        <f>'[12]реализация'!X56</f>
        <v>0</v>
      </c>
      <c r="Y609" s="148">
        <f>'[12]реализация'!Y56</f>
        <v>0</v>
      </c>
      <c r="Z609" s="148">
        <f>'[12]реализация'!Z56</f>
        <v>0</v>
      </c>
      <c r="AA609" s="154">
        <f>'[12]реализация'!AA56</f>
        <v>0</v>
      </c>
      <c r="AB609" s="95">
        <f t="shared" si="501"/>
        <v>0</v>
      </c>
      <c r="AC609" s="80">
        <f t="shared" si="476"/>
        <v>0</v>
      </c>
    </row>
    <row r="610" spans="1:29" ht="25.5">
      <c r="A610" s="118" t="s">
        <v>131</v>
      </c>
      <c r="B610" s="91">
        <f>'[12]реализация'!B57</f>
        <v>0</v>
      </c>
      <c r="C610" s="91">
        <f>'[12]реализация'!C57</f>
        <v>0</v>
      </c>
      <c r="D610" s="87">
        <f>'[12]реализация'!D57</f>
        <v>0</v>
      </c>
      <c r="E610" s="87">
        <f>'[12]реализация'!E57</f>
        <v>0</v>
      </c>
      <c r="F610" s="91">
        <f>'[12]реализация'!F57</f>
        <v>0</v>
      </c>
      <c r="G610" s="91">
        <f>'[12]реализация'!G57</f>
        <v>0</v>
      </c>
      <c r="H610" s="87">
        <f>IF(E610=0,0,F610/E610*100)</f>
        <v>0</v>
      </c>
      <c r="I610" s="92">
        <f>'[12]реализация'!I57</f>
        <v>0</v>
      </c>
      <c r="J610" s="88">
        <f t="shared" si="493"/>
        <v>0</v>
      </c>
      <c r="K610" s="84">
        <f t="shared" si="494"/>
        <v>0</v>
      </c>
      <c r="L610" s="91">
        <f>'[12]реализация'!L57</f>
        <v>0</v>
      </c>
      <c r="M610" s="87">
        <f t="shared" si="495"/>
        <v>0</v>
      </c>
      <c r="N610" s="87">
        <f t="shared" si="496"/>
        <v>0</v>
      </c>
      <c r="O610" s="89">
        <f t="shared" si="497"/>
        <v>0</v>
      </c>
      <c r="P610" s="155">
        <f>'[12]реализация'!P57</f>
        <v>0</v>
      </c>
      <c r="Q610" s="88">
        <f t="shared" si="498"/>
        <v>0</v>
      </c>
      <c r="R610" s="88">
        <f t="shared" si="499"/>
        <v>0</v>
      </c>
      <c r="S610" s="148">
        <f>'[12]реализация'!S57</f>
        <v>0</v>
      </c>
      <c r="T610" s="148">
        <f>'[12]реализация'!T57</f>
        <v>0</v>
      </c>
      <c r="U610" s="94">
        <f t="shared" si="500"/>
        <v>0</v>
      </c>
      <c r="V610" s="148">
        <f>'[12]реализация'!V57</f>
        <v>0</v>
      </c>
      <c r="W610" s="148">
        <f>'[12]реализация'!W57</f>
        <v>0</v>
      </c>
      <c r="X610" s="148">
        <f>'[12]реализация'!X57</f>
        <v>0</v>
      </c>
      <c r="Y610" s="148">
        <f>'[12]реализация'!Y57</f>
        <v>0</v>
      </c>
      <c r="Z610" s="148">
        <f>'[12]реализация'!Z57</f>
        <v>0</v>
      </c>
      <c r="AA610" s="154">
        <f>'[12]реализация'!AA57</f>
        <v>0</v>
      </c>
      <c r="AB610" s="95">
        <f t="shared" si="501"/>
        <v>0</v>
      </c>
      <c r="AC610" s="80">
        <f t="shared" si="476"/>
        <v>0</v>
      </c>
    </row>
    <row r="611" spans="1:29" ht="13.5" thickBot="1">
      <c r="A611" s="119" t="s">
        <v>132</v>
      </c>
      <c r="B611" s="120">
        <f>'[12]реализация'!B58</f>
        <v>0</v>
      </c>
      <c r="C611" s="120">
        <f>'[12]реализация'!C58</f>
        <v>0</v>
      </c>
      <c r="D611" s="121">
        <f>'[12]реализация'!D58</f>
        <v>0</v>
      </c>
      <c r="E611" s="121">
        <f>'[12]реализация'!E58</f>
        <v>0</v>
      </c>
      <c r="F611" s="120">
        <f>'[12]реализация'!F58</f>
        <v>0</v>
      </c>
      <c r="G611" s="120">
        <f>'[12]реализация'!G58</f>
        <v>0</v>
      </c>
      <c r="H611" s="121">
        <f>IF(E611=0,0,F611/E611*100)</f>
        <v>0</v>
      </c>
      <c r="I611" s="122">
        <f>'[12]реализация'!I58</f>
        <v>0</v>
      </c>
      <c r="J611" s="123">
        <f t="shared" si="493"/>
        <v>0</v>
      </c>
      <c r="K611" s="124">
        <f t="shared" si="494"/>
        <v>0</v>
      </c>
      <c r="L611" s="120">
        <f>'[12]реализация'!L58</f>
        <v>0</v>
      </c>
      <c r="M611" s="121">
        <f t="shared" si="495"/>
        <v>0</v>
      </c>
      <c r="N611" s="121">
        <f t="shared" si="496"/>
        <v>0</v>
      </c>
      <c r="O611" s="125">
        <f t="shared" si="497"/>
        <v>0</v>
      </c>
      <c r="P611" s="157">
        <f>'[12]реализация'!P58</f>
        <v>0</v>
      </c>
      <c r="Q611" s="123">
        <f t="shared" si="498"/>
        <v>0</v>
      </c>
      <c r="R611" s="123">
        <f t="shared" si="499"/>
        <v>0</v>
      </c>
      <c r="S611" s="158">
        <f>'[12]реализация'!S58</f>
        <v>0</v>
      </c>
      <c r="T611" s="158">
        <f>'[12]реализация'!T58</f>
        <v>0</v>
      </c>
      <c r="U611" s="126">
        <f t="shared" si="500"/>
        <v>0</v>
      </c>
      <c r="V611" s="158">
        <f>'[12]реализация'!V58</f>
        <v>0</v>
      </c>
      <c r="W611" s="158">
        <f>'[12]реализация'!W58</f>
        <v>0</v>
      </c>
      <c r="X611" s="158">
        <f>'[12]реализация'!X58</f>
        <v>0</v>
      </c>
      <c r="Y611" s="158">
        <f>'[12]реализация'!Y58</f>
        <v>0</v>
      </c>
      <c r="Z611" s="158">
        <f>'[12]реализация'!Z58</f>
        <v>0</v>
      </c>
      <c r="AA611" s="159">
        <f>'[12]реализация'!AA58</f>
        <v>0</v>
      </c>
      <c r="AB611" s="127">
        <f t="shared" si="501"/>
        <v>0</v>
      </c>
      <c r="AC611" s="128">
        <f t="shared" si="476"/>
        <v>0</v>
      </c>
    </row>
    <row r="612" spans="1:29" ht="11.25">
      <c r="A612" s="129"/>
      <c r="B612" s="130"/>
      <c r="C612" s="130"/>
      <c r="D612" s="130"/>
      <c r="E612" s="130"/>
      <c r="F612" s="130"/>
      <c r="G612" s="130"/>
      <c r="H612" s="130"/>
      <c r="I612" s="131"/>
      <c r="J612" s="131"/>
      <c r="K612" s="129"/>
      <c r="L612" s="130"/>
      <c r="M612" s="130"/>
      <c r="N612" s="130"/>
      <c r="O612" s="130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</row>
    <row r="613" spans="1:29" ht="12" thickBot="1">
      <c r="A613" s="133"/>
      <c r="B613" s="134"/>
      <c r="C613" s="134"/>
      <c r="D613" s="134"/>
      <c r="E613" s="134"/>
      <c r="F613" s="134"/>
      <c r="G613" s="134"/>
      <c r="H613" s="134"/>
      <c r="I613" s="132"/>
      <c r="J613" s="132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  <c r="AA613" s="134"/>
      <c r="AB613" s="134"/>
      <c r="AC613" s="134"/>
    </row>
    <row r="614" spans="1:29" ht="11.25">
      <c r="A614" s="135" t="s">
        <v>133</v>
      </c>
      <c r="B614" s="136"/>
      <c r="C614" s="136"/>
      <c r="D614" s="136"/>
      <c r="E614" s="136"/>
      <c r="F614" s="136"/>
      <c r="G614" s="136"/>
      <c r="H614" s="137"/>
      <c r="I614" s="138"/>
      <c r="J614" s="138"/>
      <c r="K614" s="139"/>
      <c r="L614" s="136"/>
      <c r="M614" s="137"/>
      <c r="N614" s="137"/>
      <c r="O614" s="140"/>
      <c r="P614" s="141"/>
      <c r="Q614" s="136"/>
      <c r="R614" s="136"/>
      <c r="S614" s="136"/>
      <c r="T614" s="136"/>
      <c r="U614" s="136"/>
      <c r="V614" s="136"/>
      <c r="W614" s="136"/>
      <c r="X614" s="136"/>
      <c r="Y614" s="136"/>
      <c r="Z614" s="136"/>
      <c r="AA614" s="136"/>
      <c r="AB614" s="142"/>
      <c r="AC614" s="143"/>
    </row>
    <row r="615" spans="1:29" ht="11.25">
      <c r="A615" s="81" t="s">
        <v>134</v>
      </c>
      <c r="B615" s="91">
        <f>'[12]реализация'!B62</f>
        <v>0</v>
      </c>
      <c r="C615" s="91">
        <f>'[12]реализация'!C62</f>
        <v>0</v>
      </c>
      <c r="D615" s="87">
        <f>'[12]реализация'!D62</f>
        <v>0</v>
      </c>
      <c r="E615" s="87">
        <f>'[12]реализация'!E62</f>
        <v>0</v>
      </c>
      <c r="F615" s="91">
        <f>'[12]реализация'!F62</f>
        <v>0</v>
      </c>
      <c r="G615" s="91">
        <f>'[12]реализация'!G62</f>
        <v>0</v>
      </c>
      <c r="H615" s="87">
        <f>IF(E615=0,0,F615/E615*100)</f>
        <v>0</v>
      </c>
      <c r="I615" s="92">
        <f>'[12]реализация'!I62</f>
        <v>0</v>
      </c>
      <c r="J615" s="88">
        <f>F615-G615+I615</f>
        <v>0</v>
      </c>
      <c r="K615" s="84">
        <f>IF(E615=0,0,J615/E615*100)</f>
        <v>0</v>
      </c>
      <c r="L615" s="91">
        <f>'[12]реализация'!L62</f>
        <v>0</v>
      </c>
      <c r="M615" s="87">
        <f>B615+E615-F615-L615</f>
        <v>0</v>
      </c>
      <c r="N615" s="87">
        <f>M615-B615</f>
        <v>0</v>
      </c>
      <c r="O615" s="89">
        <f>C615-G615+I615</f>
        <v>0</v>
      </c>
      <c r="P615" s="155">
        <f>'[12]реализация'!P62</f>
        <v>0</v>
      </c>
      <c r="Q615" s="88">
        <f>R615+U615+X615</f>
        <v>0</v>
      </c>
      <c r="R615" s="88">
        <f>SUM(S615:T615)</f>
        <v>0</v>
      </c>
      <c r="S615" s="148">
        <f>'[12]реализация'!S62</f>
        <v>0</v>
      </c>
      <c r="T615" s="148">
        <f>'[12]реализация'!T62</f>
        <v>0</v>
      </c>
      <c r="U615" s="94">
        <f>SUM(V615:W615)</f>
        <v>0</v>
      </c>
      <c r="V615" s="148">
        <f>'[12]реализация'!V62</f>
        <v>0</v>
      </c>
      <c r="W615" s="148">
        <f>'[12]реализация'!W62</f>
        <v>0</v>
      </c>
      <c r="X615" s="148">
        <f>'[12]реализация'!X62</f>
        <v>0</v>
      </c>
      <c r="Y615" s="148">
        <f>'[12]реализация'!Y62</f>
        <v>0</v>
      </c>
      <c r="Z615" s="148">
        <f>'[12]реализация'!Z62</f>
        <v>0</v>
      </c>
      <c r="AA615" s="154">
        <f>'[12]реализация'!AA62</f>
        <v>0</v>
      </c>
      <c r="AB615" s="95">
        <f>P615+Q615+Y615+Z615-AA615</f>
        <v>0</v>
      </c>
      <c r="AC615" s="80">
        <f>AB615-M615</f>
        <v>0</v>
      </c>
    </row>
    <row r="616" spans="1:29" ht="11.25">
      <c r="A616" s="81" t="s">
        <v>135</v>
      </c>
      <c r="B616" s="91">
        <f>'[12]реализация'!B63</f>
        <v>0</v>
      </c>
      <c r="C616" s="91">
        <f>'[12]реализация'!C63</f>
        <v>0</v>
      </c>
      <c r="D616" s="87">
        <f>'[12]реализация'!D63</f>
        <v>0</v>
      </c>
      <c r="E616" s="87">
        <f>'[12]реализация'!E63</f>
        <v>0</v>
      </c>
      <c r="F616" s="91">
        <f>'[12]реализация'!F63</f>
        <v>0</v>
      </c>
      <c r="G616" s="91">
        <f>'[12]реализация'!G63</f>
        <v>0</v>
      </c>
      <c r="H616" s="87">
        <f>IF(E616=0,0,F616/E616*100)</f>
        <v>0</v>
      </c>
      <c r="I616" s="92">
        <f>'[12]реализация'!I63</f>
        <v>0</v>
      </c>
      <c r="J616" s="88">
        <f>F616-G616+I616</f>
        <v>0</v>
      </c>
      <c r="K616" s="84">
        <f>IF(E616=0,0,J616/E616*100)</f>
        <v>0</v>
      </c>
      <c r="L616" s="91">
        <f>'[12]реализация'!L63</f>
        <v>0</v>
      </c>
      <c r="M616" s="87">
        <f>B616+E616-F616-L616</f>
        <v>0</v>
      </c>
      <c r="N616" s="87">
        <f>M616-B616</f>
        <v>0</v>
      </c>
      <c r="O616" s="89">
        <f>C616-G616+I616</f>
        <v>0</v>
      </c>
      <c r="P616" s="155">
        <f>'[12]реализация'!P63</f>
        <v>0</v>
      </c>
      <c r="Q616" s="88">
        <f>R616+U616+X616</f>
        <v>0</v>
      </c>
      <c r="R616" s="88">
        <f>SUM(S616:T616)</f>
        <v>0</v>
      </c>
      <c r="S616" s="148">
        <f>'[12]реализация'!S63</f>
        <v>0</v>
      </c>
      <c r="T616" s="148">
        <f>'[12]реализация'!T63</f>
        <v>0</v>
      </c>
      <c r="U616" s="94">
        <f>SUM(V616:W616)</f>
        <v>0</v>
      </c>
      <c r="V616" s="148">
        <f>'[12]реализация'!V63</f>
        <v>0</v>
      </c>
      <c r="W616" s="148">
        <f>'[12]реализация'!W63</f>
        <v>0</v>
      </c>
      <c r="X616" s="148">
        <f>'[12]реализация'!X63</f>
        <v>0</v>
      </c>
      <c r="Y616" s="148">
        <f>'[12]реализация'!Y63</f>
        <v>0</v>
      </c>
      <c r="Z616" s="148">
        <f>'[12]реализация'!Z63</f>
        <v>0</v>
      </c>
      <c r="AA616" s="154">
        <f>'[12]реализация'!AA63</f>
        <v>0</v>
      </c>
      <c r="AB616" s="95">
        <f>P616+Q616+Y616+Z616-AA616</f>
        <v>0</v>
      </c>
      <c r="AC616" s="80">
        <f>AB616-M616</f>
        <v>0</v>
      </c>
    </row>
    <row r="617" spans="1:29" ht="11.25">
      <c r="A617" s="81" t="s">
        <v>120</v>
      </c>
      <c r="B617" s="87">
        <f aca="true" t="shared" si="502" ref="B617:G617">SUM(B619:B629)</f>
        <v>0</v>
      </c>
      <c r="C617" s="87">
        <f t="shared" si="502"/>
        <v>0</v>
      </c>
      <c r="D617" s="87">
        <f t="shared" si="502"/>
        <v>0</v>
      </c>
      <c r="E617" s="87">
        <f t="shared" si="502"/>
        <v>0</v>
      </c>
      <c r="F617" s="87">
        <f t="shared" si="502"/>
        <v>0</v>
      </c>
      <c r="G617" s="87">
        <f t="shared" si="502"/>
        <v>0</v>
      </c>
      <c r="H617" s="87">
        <f>IF(E617=0,0,F617/E617*100)</f>
        <v>0</v>
      </c>
      <c r="I617" s="88">
        <f>SUM(I619:I629)</f>
        <v>0</v>
      </c>
      <c r="J617" s="88">
        <f>SUM(J619:J629)</f>
        <v>0</v>
      </c>
      <c r="K617" s="84">
        <f>IF(E617=0,0,J617/E617*100)</f>
        <v>0</v>
      </c>
      <c r="L617" s="87">
        <f>SUM(L619:L629)</f>
        <v>0</v>
      </c>
      <c r="M617" s="87">
        <f>SUM(M619:M629)</f>
        <v>0</v>
      </c>
      <c r="N617" s="87">
        <f>SUM(N619:N629)</f>
        <v>0</v>
      </c>
      <c r="O617" s="89">
        <f>SUM(O619:O629)</f>
        <v>0</v>
      </c>
      <c r="P617" s="90">
        <f aca="true" t="shared" si="503" ref="P617:AB617">SUM(P619:P629)</f>
        <v>0</v>
      </c>
      <c r="Q617" s="87">
        <f t="shared" si="503"/>
        <v>0</v>
      </c>
      <c r="R617" s="87">
        <f t="shared" si="503"/>
        <v>0</v>
      </c>
      <c r="S617" s="87">
        <f t="shared" si="503"/>
        <v>0</v>
      </c>
      <c r="T617" s="87">
        <f t="shared" si="503"/>
        <v>0</v>
      </c>
      <c r="U617" s="87">
        <f t="shared" si="503"/>
        <v>0</v>
      </c>
      <c r="V617" s="87">
        <f t="shared" si="503"/>
        <v>0</v>
      </c>
      <c r="W617" s="87">
        <f t="shared" si="503"/>
        <v>0</v>
      </c>
      <c r="X617" s="87">
        <f t="shared" si="503"/>
        <v>0</v>
      </c>
      <c r="Y617" s="87">
        <f t="shared" si="503"/>
        <v>0</v>
      </c>
      <c r="Z617" s="87">
        <f t="shared" si="503"/>
        <v>0</v>
      </c>
      <c r="AA617" s="87">
        <f t="shared" si="503"/>
        <v>0</v>
      </c>
      <c r="AB617" s="89">
        <f t="shared" si="503"/>
        <v>0</v>
      </c>
      <c r="AC617" s="80">
        <f aca="true" t="shared" si="504" ref="AC617:AC635">AB617-M617</f>
        <v>0</v>
      </c>
    </row>
    <row r="618" spans="1:29" ht="11.25">
      <c r="A618" s="144" t="s">
        <v>136</v>
      </c>
      <c r="B618" s="145"/>
      <c r="C618" s="145"/>
      <c r="D618" s="145"/>
      <c r="E618" s="145"/>
      <c r="F618" s="87"/>
      <c r="G618" s="87"/>
      <c r="H618" s="87"/>
      <c r="I618" s="88"/>
      <c r="J618" s="146"/>
      <c r="K618" s="84"/>
      <c r="L618" s="87"/>
      <c r="M618" s="87"/>
      <c r="N618" s="87"/>
      <c r="O618" s="89"/>
      <c r="P618" s="90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9"/>
      <c r="AC618" s="80">
        <f t="shared" si="504"/>
        <v>0</v>
      </c>
    </row>
    <row r="619" spans="1:29" ht="11.25">
      <c r="A619" s="144" t="s">
        <v>137</v>
      </c>
      <c r="B619" s="91">
        <f>'[12]реализация'!B66</f>
        <v>0</v>
      </c>
      <c r="C619" s="91">
        <f>'[12]реализация'!C66</f>
        <v>0</v>
      </c>
      <c r="D619" s="87">
        <f>'[12]реализация'!D66</f>
        <v>0</v>
      </c>
      <c r="E619" s="87">
        <f>'[12]реализация'!E66</f>
        <v>0</v>
      </c>
      <c r="F619" s="91">
        <f>'[12]реализация'!F66</f>
        <v>0</v>
      </c>
      <c r="G619" s="91">
        <f>'[12]реализация'!G66</f>
        <v>0</v>
      </c>
      <c r="H619" s="87">
        <f>IF(E619=0,0,F619/E619*100)</f>
        <v>0</v>
      </c>
      <c r="I619" s="91">
        <f>'[12]реализация'!I66</f>
        <v>0</v>
      </c>
      <c r="J619" s="88">
        <f>F619-G619+I619</f>
        <v>0</v>
      </c>
      <c r="K619" s="84">
        <f>IF(E619=0,0,J619/E619*100)</f>
        <v>0</v>
      </c>
      <c r="L619" s="91">
        <f>'[12]реализация'!L66</f>
        <v>0</v>
      </c>
      <c r="M619" s="87">
        <f>B619+E619-F619-L619</f>
        <v>0</v>
      </c>
      <c r="N619" s="87">
        <f>M619-B619</f>
        <v>0</v>
      </c>
      <c r="O619" s="89">
        <f>C619-G619+I619</f>
        <v>0</v>
      </c>
      <c r="P619" s="155">
        <f>'[12]реализация'!P66</f>
        <v>0</v>
      </c>
      <c r="Q619" s="88">
        <f>R619+U619+X619</f>
        <v>0</v>
      </c>
      <c r="R619" s="88">
        <f>SUM(S619:T619)</f>
        <v>0</v>
      </c>
      <c r="S619" s="148">
        <f>'[12]реализация'!S66</f>
        <v>0</v>
      </c>
      <c r="T619" s="148">
        <f>'[12]реализация'!T66</f>
        <v>0</v>
      </c>
      <c r="U619" s="94">
        <f>SUM(V619:W619)</f>
        <v>0</v>
      </c>
      <c r="V619" s="148">
        <f>'[12]реализация'!V66</f>
        <v>0</v>
      </c>
      <c r="W619" s="148">
        <f>'[12]реализация'!W66</f>
        <v>0</v>
      </c>
      <c r="X619" s="148">
        <f>'[12]реализация'!X66</f>
        <v>0</v>
      </c>
      <c r="Y619" s="148">
        <f>'[12]реализация'!Y66</f>
        <v>0</v>
      </c>
      <c r="Z619" s="148">
        <f>'[12]реализация'!Z66</f>
        <v>0</v>
      </c>
      <c r="AA619" s="154">
        <f>'[12]реализация'!AA66</f>
        <v>0</v>
      </c>
      <c r="AB619" s="95">
        <f>P619+Q619+Y619+Z619-AA619</f>
        <v>0</v>
      </c>
      <c r="AC619" s="80">
        <f t="shared" si="504"/>
        <v>0</v>
      </c>
    </row>
    <row r="620" spans="1:29" ht="11.25">
      <c r="A620" s="144" t="s">
        <v>125</v>
      </c>
      <c r="B620" s="91">
        <f>'[12]реализация'!B67</f>
        <v>0</v>
      </c>
      <c r="C620" s="91">
        <f>'[12]реализация'!C67</f>
        <v>0</v>
      </c>
      <c r="D620" s="87">
        <f>'[12]реализация'!D67</f>
        <v>0</v>
      </c>
      <c r="E620" s="87">
        <f>'[12]реализация'!E67</f>
        <v>0</v>
      </c>
      <c r="F620" s="91">
        <f>'[12]реализация'!F67</f>
        <v>0</v>
      </c>
      <c r="G620" s="91">
        <f>'[12]реализация'!G67</f>
        <v>0</v>
      </c>
      <c r="H620" s="87">
        <f aca="true" t="shared" si="505" ref="H620:H629">IF(E620=0,0,F620/E620*100)</f>
        <v>0</v>
      </c>
      <c r="I620" s="91">
        <f>'[12]реализация'!I67</f>
        <v>0</v>
      </c>
      <c r="J620" s="88">
        <f aca="true" t="shared" si="506" ref="J620:J629">F620-G620+I620</f>
        <v>0</v>
      </c>
      <c r="K620" s="84">
        <f aca="true" t="shared" si="507" ref="K620:K629">IF(E620=0,0,J620/E620*100)</f>
        <v>0</v>
      </c>
      <c r="L620" s="91">
        <f>'[12]реализация'!L67</f>
        <v>0</v>
      </c>
      <c r="M620" s="87">
        <f aca="true" t="shared" si="508" ref="M620:M629">B620+E620-F620-L620</f>
        <v>0</v>
      </c>
      <c r="N620" s="87">
        <f aca="true" t="shared" si="509" ref="N620:N629">M620-B620</f>
        <v>0</v>
      </c>
      <c r="O620" s="89">
        <f aca="true" t="shared" si="510" ref="O620:O629">C620-G620+I620</f>
        <v>0</v>
      </c>
      <c r="P620" s="155">
        <f>'[12]реализация'!P67</f>
        <v>0</v>
      </c>
      <c r="Q620" s="88">
        <f aca="true" t="shared" si="511" ref="Q620:Q626">R620+U620+X620</f>
        <v>0</v>
      </c>
      <c r="R620" s="88">
        <f aca="true" t="shared" si="512" ref="R620:R626">SUM(S620:T620)</f>
        <v>0</v>
      </c>
      <c r="S620" s="148">
        <f>'[12]реализация'!S67</f>
        <v>0</v>
      </c>
      <c r="T620" s="148">
        <f>'[12]реализация'!T67</f>
        <v>0</v>
      </c>
      <c r="U620" s="94">
        <f aca="true" t="shared" si="513" ref="U620:U626">SUM(V620:W620)</f>
        <v>0</v>
      </c>
      <c r="V620" s="148">
        <f>'[12]реализация'!V67</f>
        <v>0</v>
      </c>
      <c r="W620" s="148">
        <f>'[12]реализация'!W67</f>
        <v>0</v>
      </c>
      <c r="X620" s="148">
        <f>'[12]реализация'!X67</f>
        <v>0</v>
      </c>
      <c r="Y620" s="148">
        <f>'[12]реализация'!Y67</f>
        <v>0</v>
      </c>
      <c r="Z620" s="148">
        <f>'[12]реализация'!Z67</f>
        <v>0</v>
      </c>
      <c r="AA620" s="154">
        <f>'[12]реализация'!AA67</f>
        <v>0</v>
      </c>
      <c r="AB620" s="95">
        <f aca="true" t="shared" si="514" ref="AB620:AB626">P620+Q620+Y620+Z620-AA620</f>
        <v>0</v>
      </c>
      <c r="AC620" s="80">
        <f t="shared" si="504"/>
        <v>0</v>
      </c>
    </row>
    <row r="621" spans="1:29" ht="11.25">
      <c r="A621" s="144" t="s">
        <v>138</v>
      </c>
      <c r="B621" s="91">
        <f>'[12]реализация'!B68</f>
        <v>0</v>
      </c>
      <c r="C621" s="91">
        <f>'[12]реализация'!C68</f>
        <v>0</v>
      </c>
      <c r="D621" s="87">
        <f>'[12]реализация'!D68</f>
        <v>0</v>
      </c>
      <c r="E621" s="87">
        <f>'[12]реализация'!E68</f>
        <v>0</v>
      </c>
      <c r="F621" s="91">
        <f>'[12]реализация'!F68</f>
        <v>0</v>
      </c>
      <c r="G621" s="91">
        <f>'[12]реализация'!G68</f>
        <v>0</v>
      </c>
      <c r="H621" s="87">
        <f t="shared" si="505"/>
        <v>0</v>
      </c>
      <c r="I621" s="91">
        <f>'[12]реализация'!I68</f>
        <v>0</v>
      </c>
      <c r="J621" s="88">
        <f t="shared" si="506"/>
        <v>0</v>
      </c>
      <c r="K621" s="84">
        <f t="shared" si="507"/>
        <v>0</v>
      </c>
      <c r="L621" s="91">
        <f>'[12]реализация'!L68</f>
        <v>0</v>
      </c>
      <c r="M621" s="87">
        <f t="shared" si="508"/>
        <v>0</v>
      </c>
      <c r="N621" s="87">
        <f t="shared" si="509"/>
        <v>0</v>
      </c>
      <c r="O621" s="89">
        <f t="shared" si="510"/>
        <v>0</v>
      </c>
      <c r="P621" s="155">
        <f>'[12]реализация'!P68</f>
        <v>0</v>
      </c>
      <c r="Q621" s="88">
        <f t="shared" si="511"/>
        <v>0</v>
      </c>
      <c r="R621" s="88">
        <f t="shared" si="512"/>
        <v>0</v>
      </c>
      <c r="S621" s="148">
        <f>'[12]реализация'!S68</f>
        <v>0</v>
      </c>
      <c r="T621" s="148">
        <f>'[12]реализация'!T68</f>
        <v>0</v>
      </c>
      <c r="U621" s="94">
        <f t="shared" si="513"/>
        <v>0</v>
      </c>
      <c r="V621" s="148">
        <f>'[12]реализация'!V68</f>
        <v>0</v>
      </c>
      <c r="W621" s="148">
        <f>'[12]реализация'!W68</f>
        <v>0</v>
      </c>
      <c r="X621" s="148">
        <f>'[12]реализация'!X68</f>
        <v>0</v>
      </c>
      <c r="Y621" s="148">
        <f>'[12]реализация'!Y68</f>
        <v>0</v>
      </c>
      <c r="Z621" s="148">
        <f>'[12]реализация'!Z68</f>
        <v>0</v>
      </c>
      <c r="AA621" s="154">
        <f>'[12]реализация'!AA68</f>
        <v>0</v>
      </c>
      <c r="AB621" s="95">
        <f t="shared" si="514"/>
        <v>0</v>
      </c>
      <c r="AC621" s="80">
        <f t="shared" si="504"/>
        <v>0</v>
      </c>
    </row>
    <row r="622" spans="1:29" ht="11.25">
      <c r="A622" s="144" t="s">
        <v>139</v>
      </c>
      <c r="B622" s="91">
        <f>'[12]реализация'!B69</f>
        <v>0</v>
      </c>
      <c r="C622" s="91">
        <f>'[12]реализация'!C69</f>
        <v>0</v>
      </c>
      <c r="D622" s="87">
        <f>'[12]реализация'!D69</f>
        <v>0</v>
      </c>
      <c r="E622" s="87">
        <f>'[12]реализация'!E69</f>
        <v>0</v>
      </c>
      <c r="F622" s="91">
        <f>'[12]реализация'!F69</f>
        <v>0</v>
      </c>
      <c r="G622" s="91">
        <f>'[12]реализация'!G69</f>
        <v>0</v>
      </c>
      <c r="H622" s="87">
        <f t="shared" si="505"/>
        <v>0</v>
      </c>
      <c r="I622" s="91">
        <f>'[12]реализация'!I69</f>
        <v>0</v>
      </c>
      <c r="J622" s="88">
        <f t="shared" si="506"/>
        <v>0</v>
      </c>
      <c r="K622" s="84">
        <f t="shared" si="507"/>
        <v>0</v>
      </c>
      <c r="L622" s="91">
        <f>'[12]реализация'!L69</f>
        <v>0</v>
      </c>
      <c r="M622" s="87">
        <f t="shared" si="508"/>
        <v>0</v>
      </c>
      <c r="N622" s="87">
        <f t="shared" si="509"/>
        <v>0</v>
      </c>
      <c r="O622" s="89">
        <f t="shared" si="510"/>
        <v>0</v>
      </c>
      <c r="P622" s="155">
        <f>'[12]реализация'!P69</f>
        <v>0</v>
      </c>
      <c r="Q622" s="88">
        <f t="shared" si="511"/>
        <v>0</v>
      </c>
      <c r="R622" s="88">
        <f t="shared" si="512"/>
        <v>0</v>
      </c>
      <c r="S622" s="148">
        <f>'[12]реализация'!S69</f>
        <v>0</v>
      </c>
      <c r="T622" s="148">
        <f>'[12]реализация'!T69</f>
        <v>0</v>
      </c>
      <c r="U622" s="94">
        <f t="shared" si="513"/>
        <v>0</v>
      </c>
      <c r="V622" s="148">
        <f>'[12]реализация'!V69</f>
        <v>0</v>
      </c>
      <c r="W622" s="148">
        <f>'[12]реализация'!W69</f>
        <v>0</v>
      </c>
      <c r="X622" s="148">
        <f>'[12]реализация'!X69</f>
        <v>0</v>
      </c>
      <c r="Y622" s="148">
        <f>'[12]реализация'!Y69</f>
        <v>0</v>
      </c>
      <c r="Z622" s="148">
        <f>'[12]реализация'!Z69</f>
        <v>0</v>
      </c>
      <c r="AA622" s="154">
        <f>'[12]реализация'!AA69</f>
        <v>0</v>
      </c>
      <c r="AB622" s="95">
        <f t="shared" si="514"/>
        <v>0</v>
      </c>
      <c r="AC622" s="80">
        <f t="shared" si="504"/>
        <v>0</v>
      </c>
    </row>
    <row r="623" spans="1:29" ht="11.25">
      <c r="A623" s="144" t="s">
        <v>140</v>
      </c>
      <c r="B623" s="91">
        <f>'[12]реализация'!B70</f>
        <v>0</v>
      </c>
      <c r="C623" s="91">
        <f>'[12]реализация'!C70</f>
        <v>0</v>
      </c>
      <c r="D623" s="87">
        <f>'[12]реализация'!D70</f>
        <v>0</v>
      </c>
      <c r="E623" s="87">
        <f>'[12]реализация'!E70</f>
        <v>0</v>
      </c>
      <c r="F623" s="91">
        <f>'[12]реализация'!F70</f>
        <v>0</v>
      </c>
      <c r="G623" s="91">
        <f>'[12]реализация'!G70</f>
        <v>0</v>
      </c>
      <c r="H623" s="87">
        <f t="shared" si="505"/>
        <v>0</v>
      </c>
      <c r="I623" s="91">
        <f>'[12]реализация'!I70</f>
        <v>0</v>
      </c>
      <c r="J623" s="88">
        <f t="shared" si="506"/>
        <v>0</v>
      </c>
      <c r="K623" s="84">
        <f t="shared" si="507"/>
        <v>0</v>
      </c>
      <c r="L623" s="91">
        <f>'[12]реализация'!L70</f>
        <v>0</v>
      </c>
      <c r="M623" s="87">
        <f t="shared" si="508"/>
        <v>0</v>
      </c>
      <c r="N623" s="87">
        <f t="shared" si="509"/>
        <v>0</v>
      </c>
      <c r="O623" s="89">
        <f t="shared" si="510"/>
        <v>0</v>
      </c>
      <c r="P623" s="155">
        <f>'[12]реализация'!P70</f>
        <v>0</v>
      </c>
      <c r="Q623" s="88">
        <f t="shared" si="511"/>
        <v>0</v>
      </c>
      <c r="R623" s="88">
        <f t="shared" si="512"/>
        <v>0</v>
      </c>
      <c r="S623" s="148">
        <f>'[12]реализация'!S70</f>
        <v>0</v>
      </c>
      <c r="T623" s="148">
        <f>'[12]реализация'!T70</f>
        <v>0</v>
      </c>
      <c r="U623" s="94">
        <f t="shared" si="513"/>
        <v>0</v>
      </c>
      <c r="V623" s="148">
        <f>'[12]реализация'!V70</f>
        <v>0</v>
      </c>
      <c r="W623" s="148">
        <f>'[12]реализация'!W70</f>
        <v>0</v>
      </c>
      <c r="X623" s="148">
        <f>'[12]реализация'!X70</f>
        <v>0</v>
      </c>
      <c r="Y623" s="148">
        <f>'[12]реализация'!Y70</f>
        <v>0</v>
      </c>
      <c r="Z623" s="148">
        <f>'[12]реализация'!Z70</f>
        <v>0</v>
      </c>
      <c r="AA623" s="154">
        <f>'[12]реализация'!AA70</f>
        <v>0</v>
      </c>
      <c r="AB623" s="95">
        <f t="shared" si="514"/>
        <v>0</v>
      </c>
      <c r="AC623" s="80">
        <f t="shared" si="504"/>
        <v>0</v>
      </c>
    </row>
    <row r="624" spans="1:29" ht="11.25">
      <c r="A624" s="144" t="s">
        <v>141</v>
      </c>
      <c r="B624" s="91">
        <f>'[12]реализация'!B71</f>
        <v>0</v>
      </c>
      <c r="C624" s="91">
        <f>'[12]реализация'!C71</f>
        <v>0</v>
      </c>
      <c r="D624" s="87">
        <f>'[12]реализация'!D71</f>
        <v>0</v>
      </c>
      <c r="E624" s="87">
        <f>'[12]реализация'!E71</f>
        <v>0</v>
      </c>
      <c r="F624" s="91">
        <f>'[12]реализация'!F71</f>
        <v>0</v>
      </c>
      <c r="G624" s="91">
        <f>'[12]реализация'!G71</f>
        <v>0</v>
      </c>
      <c r="H624" s="87">
        <f t="shared" si="505"/>
        <v>0</v>
      </c>
      <c r="I624" s="91">
        <f>'[12]реализация'!I71</f>
        <v>0</v>
      </c>
      <c r="J624" s="88">
        <f t="shared" si="506"/>
        <v>0</v>
      </c>
      <c r="K624" s="84">
        <f t="shared" si="507"/>
        <v>0</v>
      </c>
      <c r="L624" s="91">
        <f>'[12]реализация'!L71</f>
        <v>0</v>
      </c>
      <c r="M624" s="87">
        <f t="shared" si="508"/>
        <v>0</v>
      </c>
      <c r="N624" s="87">
        <f t="shared" si="509"/>
        <v>0</v>
      </c>
      <c r="O624" s="89">
        <f t="shared" si="510"/>
        <v>0</v>
      </c>
      <c r="P624" s="155">
        <f>'[12]реализация'!P71</f>
        <v>0</v>
      </c>
      <c r="Q624" s="88">
        <f t="shared" si="511"/>
        <v>0</v>
      </c>
      <c r="R624" s="88">
        <f t="shared" si="512"/>
        <v>0</v>
      </c>
      <c r="S624" s="148">
        <f>'[12]реализация'!S71</f>
        <v>0</v>
      </c>
      <c r="T624" s="148">
        <f>'[12]реализация'!T71</f>
        <v>0</v>
      </c>
      <c r="U624" s="94">
        <f t="shared" si="513"/>
        <v>0</v>
      </c>
      <c r="V624" s="148">
        <f>'[12]реализация'!V71</f>
        <v>0</v>
      </c>
      <c r="W624" s="148">
        <f>'[12]реализация'!W71</f>
        <v>0</v>
      </c>
      <c r="X624" s="148">
        <f>'[12]реализация'!X71</f>
        <v>0</v>
      </c>
      <c r="Y624" s="148">
        <f>'[12]реализация'!Y71</f>
        <v>0</v>
      </c>
      <c r="Z624" s="148">
        <f>'[12]реализация'!Z71</f>
        <v>0</v>
      </c>
      <c r="AA624" s="154">
        <f>'[12]реализация'!AA71</f>
        <v>0</v>
      </c>
      <c r="AB624" s="95">
        <f t="shared" si="514"/>
        <v>0</v>
      </c>
      <c r="AC624" s="80">
        <f t="shared" si="504"/>
        <v>0</v>
      </c>
    </row>
    <row r="625" spans="1:29" ht="11.25">
      <c r="A625" s="144" t="s">
        <v>142</v>
      </c>
      <c r="B625" s="91">
        <f>'[12]реализация'!B72</f>
        <v>0</v>
      </c>
      <c r="C625" s="91">
        <f>'[12]реализация'!C72</f>
        <v>0</v>
      </c>
      <c r="D625" s="87">
        <f>'[12]реализация'!D72</f>
        <v>0</v>
      </c>
      <c r="E625" s="87">
        <f>'[12]реализация'!E72</f>
        <v>0</v>
      </c>
      <c r="F625" s="91">
        <f>'[12]реализация'!F72</f>
        <v>0</v>
      </c>
      <c r="G625" s="91">
        <f>'[12]реализация'!G72</f>
        <v>0</v>
      </c>
      <c r="H625" s="87">
        <f t="shared" si="505"/>
        <v>0</v>
      </c>
      <c r="I625" s="91">
        <f>'[12]реализация'!I72</f>
        <v>0</v>
      </c>
      <c r="J625" s="88">
        <f t="shared" si="506"/>
        <v>0</v>
      </c>
      <c r="K625" s="84">
        <f t="shared" si="507"/>
        <v>0</v>
      </c>
      <c r="L625" s="91">
        <f>'[12]реализация'!L72</f>
        <v>0</v>
      </c>
      <c r="M625" s="87">
        <f t="shared" si="508"/>
        <v>0</v>
      </c>
      <c r="N625" s="87">
        <f t="shared" si="509"/>
        <v>0</v>
      </c>
      <c r="O625" s="89">
        <f t="shared" si="510"/>
        <v>0</v>
      </c>
      <c r="P625" s="155">
        <f>'[12]реализация'!P72</f>
        <v>0</v>
      </c>
      <c r="Q625" s="88">
        <f t="shared" si="511"/>
        <v>0</v>
      </c>
      <c r="R625" s="88">
        <f t="shared" si="512"/>
        <v>0</v>
      </c>
      <c r="S625" s="148">
        <f>'[12]реализация'!S72</f>
        <v>0</v>
      </c>
      <c r="T625" s="148">
        <f>'[12]реализация'!T72</f>
        <v>0</v>
      </c>
      <c r="U625" s="94">
        <f t="shared" si="513"/>
        <v>0</v>
      </c>
      <c r="V625" s="148">
        <f>'[12]реализация'!V72</f>
        <v>0</v>
      </c>
      <c r="W625" s="148">
        <f>'[12]реализация'!W72</f>
        <v>0</v>
      </c>
      <c r="X625" s="148">
        <f>'[12]реализация'!X72</f>
        <v>0</v>
      </c>
      <c r="Y625" s="148">
        <f>'[12]реализация'!Y72</f>
        <v>0</v>
      </c>
      <c r="Z625" s="148">
        <f>'[12]реализация'!Z72</f>
        <v>0</v>
      </c>
      <c r="AA625" s="154">
        <f>'[12]реализация'!AA72</f>
        <v>0</v>
      </c>
      <c r="AB625" s="95">
        <f t="shared" si="514"/>
        <v>0</v>
      </c>
      <c r="AC625" s="80">
        <f t="shared" si="504"/>
        <v>0</v>
      </c>
    </row>
    <row r="626" spans="1:29" ht="11.25">
      <c r="A626" s="144" t="s">
        <v>143</v>
      </c>
      <c r="B626" s="91">
        <f>'[12]реализация'!B73</f>
        <v>0</v>
      </c>
      <c r="C626" s="91">
        <f>'[12]реализация'!C73</f>
        <v>0</v>
      </c>
      <c r="D626" s="87">
        <f>'[12]реализация'!D73</f>
        <v>0</v>
      </c>
      <c r="E626" s="87">
        <f>'[12]реализация'!E73</f>
        <v>0</v>
      </c>
      <c r="F626" s="91">
        <f>'[12]реализация'!F73</f>
        <v>0</v>
      </c>
      <c r="G626" s="91">
        <f>'[12]реализация'!G73</f>
        <v>0</v>
      </c>
      <c r="H626" s="87">
        <f t="shared" si="505"/>
        <v>0</v>
      </c>
      <c r="I626" s="91">
        <f>'[12]реализация'!I73</f>
        <v>0</v>
      </c>
      <c r="J626" s="88">
        <f t="shared" si="506"/>
        <v>0</v>
      </c>
      <c r="K626" s="84">
        <f t="shared" si="507"/>
        <v>0</v>
      </c>
      <c r="L626" s="91">
        <f>'[12]реализация'!L73</f>
        <v>0</v>
      </c>
      <c r="M626" s="87">
        <f t="shared" si="508"/>
        <v>0</v>
      </c>
      <c r="N626" s="87">
        <f t="shared" si="509"/>
        <v>0</v>
      </c>
      <c r="O626" s="89">
        <f t="shared" si="510"/>
        <v>0</v>
      </c>
      <c r="P626" s="155">
        <f>'[12]реализация'!P73</f>
        <v>0</v>
      </c>
      <c r="Q626" s="88">
        <f t="shared" si="511"/>
        <v>0</v>
      </c>
      <c r="R626" s="88">
        <f t="shared" si="512"/>
        <v>0</v>
      </c>
      <c r="S626" s="148">
        <f>'[12]реализация'!S73</f>
        <v>0</v>
      </c>
      <c r="T626" s="148">
        <f>'[12]реализация'!T73</f>
        <v>0</v>
      </c>
      <c r="U626" s="94">
        <f t="shared" si="513"/>
        <v>0</v>
      </c>
      <c r="V626" s="148">
        <f>'[12]реализация'!V73</f>
        <v>0</v>
      </c>
      <c r="W626" s="148">
        <f>'[12]реализация'!W73</f>
        <v>0</v>
      </c>
      <c r="X626" s="148">
        <f>'[12]реализация'!X73</f>
        <v>0</v>
      </c>
      <c r="Y626" s="148">
        <f>'[12]реализация'!Y73</f>
        <v>0</v>
      </c>
      <c r="Z626" s="148">
        <f>'[12]реализация'!Z73</f>
        <v>0</v>
      </c>
      <c r="AA626" s="154">
        <f>'[12]реализация'!AA73</f>
        <v>0</v>
      </c>
      <c r="AB626" s="95">
        <f t="shared" si="514"/>
        <v>0</v>
      </c>
      <c r="AC626" s="80">
        <f t="shared" si="504"/>
        <v>0</v>
      </c>
    </row>
    <row r="627" spans="1:29" ht="11.25">
      <c r="A627" s="144" t="s">
        <v>126</v>
      </c>
      <c r="B627" s="91">
        <f>'[12]реализация'!B74</f>
        <v>0</v>
      </c>
      <c r="C627" s="91">
        <f>'[12]реализация'!C74</f>
        <v>0</v>
      </c>
      <c r="D627" s="87">
        <f>'[12]реализация'!D74</f>
        <v>0</v>
      </c>
      <c r="E627" s="87">
        <f>'[12]реализация'!E74</f>
        <v>0</v>
      </c>
      <c r="F627" s="91">
        <f>'[12]реализация'!F74</f>
        <v>0</v>
      </c>
      <c r="G627" s="91">
        <f>'[12]реализация'!G74</f>
        <v>0</v>
      </c>
      <c r="H627" s="87">
        <f t="shared" si="505"/>
        <v>0</v>
      </c>
      <c r="I627" s="91">
        <f>'[12]реализация'!I74</f>
        <v>0</v>
      </c>
      <c r="J627" s="88">
        <f t="shared" si="506"/>
        <v>0</v>
      </c>
      <c r="K627" s="84">
        <f t="shared" si="507"/>
        <v>0</v>
      </c>
      <c r="L627" s="91">
        <f>'[12]реализация'!L74</f>
        <v>0</v>
      </c>
      <c r="M627" s="87">
        <f t="shared" si="508"/>
        <v>0</v>
      </c>
      <c r="N627" s="87">
        <f t="shared" si="509"/>
        <v>0</v>
      </c>
      <c r="O627" s="89">
        <f t="shared" si="510"/>
        <v>0</v>
      </c>
      <c r="P627" s="155">
        <f>'[12]реализация'!P74</f>
        <v>0</v>
      </c>
      <c r="Q627" s="88">
        <f>R627+U627+X627</f>
        <v>0</v>
      </c>
      <c r="R627" s="88">
        <f>SUM(S627:T627)</f>
        <v>0</v>
      </c>
      <c r="S627" s="148">
        <f>'[12]реализация'!S74</f>
        <v>0</v>
      </c>
      <c r="T627" s="148">
        <f>'[12]реализация'!T74</f>
        <v>0</v>
      </c>
      <c r="U627" s="94">
        <f>SUM(V627:W627)</f>
        <v>0</v>
      </c>
      <c r="V627" s="148">
        <f>'[12]реализация'!V74</f>
        <v>0</v>
      </c>
      <c r="W627" s="148">
        <f>'[12]реализация'!W74</f>
        <v>0</v>
      </c>
      <c r="X627" s="148">
        <f>'[12]реализация'!X74</f>
        <v>0</v>
      </c>
      <c r="Y627" s="148">
        <f>'[12]реализация'!Y74</f>
        <v>0</v>
      </c>
      <c r="Z627" s="148">
        <f>'[12]реализация'!Z74</f>
        <v>0</v>
      </c>
      <c r="AA627" s="154">
        <f>'[12]реализация'!AA74</f>
        <v>0</v>
      </c>
      <c r="AB627" s="95">
        <f>P627+Q627+Y627+Z627-AA627</f>
        <v>0</v>
      </c>
      <c r="AC627" s="80">
        <f t="shared" si="504"/>
        <v>0</v>
      </c>
    </row>
    <row r="628" spans="1:29" ht="11.25">
      <c r="A628" s="144" t="s">
        <v>144</v>
      </c>
      <c r="B628" s="91">
        <f>'[12]реализация'!B75</f>
        <v>0</v>
      </c>
      <c r="C628" s="91">
        <f>'[12]реализация'!C75</f>
        <v>0</v>
      </c>
      <c r="D628" s="87">
        <f>'[12]реализация'!D75</f>
        <v>0</v>
      </c>
      <c r="E628" s="87">
        <f>'[12]реализация'!E75</f>
        <v>0</v>
      </c>
      <c r="F628" s="91">
        <f>'[12]реализация'!F75</f>
        <v>0</v>
      </c>
      <c r="G628" s="91">
        <f>'[12]реализация'!G75</f>
        <v>0</v>
      </c>
      <c r="H628" s="87">
        <f t="shared" si="505"/>
        <v>0</v>
      </c>
      <c r="I628" s="91">
        <f>'[12]реализация'!I75</f>
        <v>0</v>
      </c>
      <c r="J628" s="88">
        <f t="shared" si="506"/>
        <v>0</v>
      </c>
      <c r="K628" s="84">
        <f t="shared" si="507"/>
        <v>0</v>
      </c>
      <c r="L628" s="91">
        <f>'[12]реализация'!L75</f>
        <v>0</v>
      </c>
      <c r="M628" s="87">
        <f t="shared" si="508"/>
        <v>0</v>
      </c>
      <c r="N628" s="87">
        <f t="shared" si="509"/>
        <v>0</v>
      </c>
      <c r="O628" s="89">
        <f t="shared" si="510"/>
        <v>0</v>
      </c>
      <c r="P628" s="155">
        <f>'[12]реализация'!P75</f>
        <v>0</v>
      </c>
      <c r="Q628" s="88">
        <f>R628+U628+X628</f>
        <v>0</v>
      </c>
      <c r="R628" s="88">
        <f>SUM(S628:T628)</f>
        <v>0</v>
      </c>
      <c r="S628" s="148">
        <f>'[12]реализация'!S75</f>
        <v>0</v>
      </c>
      <c r="T628" s="148">
        <f>'[12]реализация'!T75</f>
        <v>0</v>
      </c>
      <c r="U628" s="94">
        <f>SUM(V628:W628)</f>
        <v>0</v>
      </c>
      <c r="V628" s="148">
        <f>'[12]реализация'!V75</f>
        <v>0</v>
      </c>
      <c r="W628" s="148">
        <f>'[12]реализация'!W75</f>
        <v>0</v>
      </c>
      <c r="X628" s="148">
        <f>'[12]реализация'!X75</f>
        <v>0</v>
      </c>
      <c r="Y628" s="148">
        <f>'[12]реализация'!Y75</f>
        <v>0</v>
      </c>
      <c r="Z628" s="148">
        <f>'[12]реализация'!Z75</f>
        <v>0</v>
      </c>
      <c r="AA628" s="154">
        <f>'[12]реализация'!AA75</f>
        <v>0</v>
      </c>
      <c r="AB628" s="95">
        <f>P628+Q628+Y628+Z628-AA628</f>
        <v>0</v>
      </c>
      <c r="AC628" s="80">
        <f t="shared" si="504"/>
        <v>0</v>
      </c>
    </row>
    <row r="629" spans="1:29" ht="11.25">
      <c r="A629" s="144"/>
      <c r="B629" s="91">
        <f>'[12]реализация'!B76</f>
        <v>0</v>
      </c>
      <c r="C629" s="91">
        <f>'[12]реализация'!C76</f>
        <v>0</v>
      </c>
      <c r="D629" s="87">
        <f>'[12]реализация'!D76</f>
        <v>0</v>
      </c>
      <c r="E629" s="87">
        <f>'[12]реализация'!E76</f>
        <v>0</v>
      </c>
      <c r="F629" s="91">
        <f>'[12]реализация'!F76</f>
        <v>0</v>
      </c>
      <c r="G629" s="91">
        <f>'[12]реализация'!G76</f>
        <v>0</v>
      </c>
      <c r="H629" s="87">
        <f t="shared" si="505"/>
        <v>0</v>
      </c>
      <c r="I629" s="91">
        <f>'[12]реализация'!I76</f>
        <v>0</v>
      </c>
      <c r="J629" s="88">
        <f t="shared" si="506"/>
        <v>0</v>
      </c>
      <c r="K629" s="84">
        <f t="shared" si="507"/>
        <v>0</v>
      </c>
      <c r="L629" s="91">
        <f>'[12]реализация'!L76</f>
        <v>0</v>
      </c>
      <c r="M629" s="87">
        <f t="shared" si="508"/>
        <v>0</v>
      </c>
      <c r="N629" s="87">
        <f t="shared" si="509"/>
        <v>0</v>
      </c>
      <c r="O629" s="89">
        <f t="shared" si="510"/>
        <v>0</v>
      </c>
      <c r="P629" s="155">
        <f>'[12]реализация'!P76</f>
        <v>0</v>
      </c>
      <c r="Q629" s="88">
        <f>R629+U629+X629</f>
        <v>0</v>
      </c>
      <c r="R629" s="88">
        <f>SUM(S629:T629)</f>
        <v>0</v>
      </c>
      <c r="S629" s="148">
        <f>'[12]реализация'!S76</f>
        <v>0</v>
      </c>
      <c r="T629" s="148">
        <f>'[12]реализация'!T76</f>
        <v>0</v>
      </c>
      <c r="U629" s="94">
        <f>SUM(V629:W629)</f>
        <v>0</v>
      </c>
      <c r="V629" s="148">
        <f>'[12]реализация'!V76</f>
        <v>0</v>
      </c>
      <c r="W629" s="148">
        <f>'[12]реализация'!W76</f>
        <v>0</v>
      </c>
      <c r="X629" s="148">
        <f>'[12]реализация'!X76</f>
        <v>0</v>
      </c>
      <c r="Y629" s="148">
        <f>'[12]реализация'!Y76</f>
        <v>0</v>
      </c>
      <c r="Z629" s="148">
        <f>'[12]реализация'!Z76</f>
        <v>0</v>
      </c>
      <c r="AA629" s="154">
        <f>'[12]реализация'!AA76</f>
        <v>0</v>
      </c>
      <c r="AB629" s="95">
        <f>P629+Q629+Y629+Z629-AA629</f>
        <v>0</v>
      </c>
      <c r="AC629" s="80">
        <f t="shared" si="504"/>
        <v>0</v>
      </c>
    </row>
    <row r="630" spans="1:29" ht="11.25">
      <c r="A630" s="144" t="s">
        <v>145</v>
      </c>
      <c r="B630" s="87">
        <f>B632</f>
        <v>0</v>
      </c>
      <c r="C630" s="87">
        <f>C632</f>
        <v>0</v>
      </c>
      <c r="D630" s="87">
        <f aca="true" t="shared" si="515" ref="D630:AB630">D632</f>
        <v>0</v>
      </c>
      <c r="E630" s="87">
        <f t="shared" si="515"/>
        <v>0</v>
      </c>
      <c r="F630" s="87">
        <f t="shared" si="515"/>
        <v>0</v>
      </c>
      <c r="G630" s="87">
        <f t="shared" si="515"/>
        <v>0</v>
      </c>
      <c r="H630" s="87">
        <f t="shared" si="515"/>
        <v>0</v>
      </c>
      <c r="I630" s="88">
        <f t="shared" si="515"/>
        <v>0</v>
      </c>
      <c r="J630" s="88">
        <f t="shared" si="515"/>
        <v>0</v>
      </c>
      <c r="K630" s="87">
        <f t="shared" si="515"/>
        <v>0</v>
      </c>
      <c r="L630" s="87">
        <f t="shared" si="515"/>
        <v>0</v>
      </c>
      <c r="M630" s="87">
        <f t="shared" si="515"/>
        <v>0</v>
      </c>
      <c r="N630" s="87">
        <f t="shared" si="515"/>
        <v>0</v>
      </c>
      <c r="O630" s="89">
        <f t="shared" si="515"/>
        <v>0</v>
      </c>
      <c r="P630" s="90">
        <f t="shared" si="515"/>
        <v>0</v>
      </c>
      <c r="Q630" s="87">
        <f t="shared" si="515"/>
        <v>0</v>
      </c>
      <c r="R630" s="87">
        <f t="shared" si="515"/>
        <v>0</v>
      </c>
      <c r="S630" s="87">
        <f t="shared" si="515"/>
        <v>0</v>
      </c>
      <c r="T630" s="87">
        <f t="shared" si="515"/>
        <v>0</v>
      </c>
      <c r="U630" s="87">
        <f t="shared" si="515"/>
        <v>0</v>
      </c>
      <c r="V630" s="87">
        <f t="shared" si="515"/>
        <v>0</v>
      </c>
      <c r="W630" s="87">
        <f t="shared" si="515"/>
        <v>0</v>
      </c>
      <c r="X630" s="87">
        <f t="shared" si="515"/>
        <v>0</v>
      </c>
      <c r="Y630" s="87">
        <f t="shared" si="515"/>
        <v>0</v>
      </c>
      <c r="Z630" s="87">
        <f t="shared" si="515"/>
        <v>0</v>
      </c>
      <c r="AA630" s="87">
        <f t="shared" si="515"/>
        <v>0</v>
      </c>
      <c r="AB630" s="89">
        <f t="shared" si="515"/>
        <v>0</v>
      </c>
      <c r="AC630" s="80">
        <f t="shared" si="504"/>
        <v>0</v>
      </c>
    </row>
    <row r="631" spans="1:29" ht="11.25">
      <c r="A631" s="144" t="s">
        <v>136</v>
      </c>
      <c r="B631" s="145"/>
      <c r="C631" s="145"/>
      <c r="D631" s="145"/>
      <c r="E631" s="145"/>
      <c r="F631" s="87"/>
      <c r="G631" s="87"/>
      <c r="H631" s="87"/>
      <c r="I631" s="146"/>
      <c r="J631" s="88"/>
      <c r="K631" s="84"/>
      <c r="L631" s="87"/>
      <c r="M631" s="87"/>
      <c r="N631" s="87"/>
      <c r="O631" s="89"/>
      <c r="P631" s="90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9"/>
      <c r="AC631" s="80">
        <f t="shared" si="504"/>
        <v>0</v>
      </c>
    </row>
    <row r="632" spans="1:29" ht="11.25">
      <c r="A632" s="144" t="s">
        <v>124</v>
      </c>
      <c r="B632" s="91">
        <f>'[12]реализация'!B79</f>
        <v>0</v>
      </c>
      <c r="C632" s="91">
        <f>'[12]реализация'!C79</f>
        <v>0</v>
      </c>
      <c r="D632" s="84">
        <f>'[12]реализация'!D79</f>
        <v>0</v>
      </c>
      <c r="E632" s="84">
        <f>'[12]реализация'!E79</f>
        <v>0</v>
      </c>
      <c r="F632" s="147">
        <f>'[12]реализация'!F79</f>
        <v>0</v>
      </c>
      <c r="G632" s="147">
        <f>'[12]реализация'!G79</f>
        <v>0</v>
      </c>
      <c r="H632" s="87">
        <f>IF(E632=0,0,F632/E632*100)</f>
        <v>0</v>
      </c>
      <c r="I632" s="148">
        <f>'[12]реализация'!I79</f>
        <v>0</v>
      </c>
      <c r="J632" s="88">
        <f>F632-G632+I632</f>
        <v>0</v>
      </c>
      <c r="K632" s="84">
        <f>IF(E632=0,0,J632/E632*100)</f>
        <v>0</v>
      </c>
      <c r="L632" s="147">
        <f>'[12]реализация'!L79</f>
        <v>0</v>
      </c>
      <c r="M632" s="87">
        <f>B632+E632-F632-L632</f>
        <v>0</v>
      </c>
      <c r="N632" s="87">
        <f>M632-B632</f>
        <v>0</v>
      </c>
      <c r="O632" s="89">
        <f>C632-G632+I632</f>
        <v>0</v>
      </c>
      <c r="P632" s="160">
        <f>'[12]реализация'!P79</f>
        <v>0</v>
      </c>
      <c r="Q632" s="88">
        <f>R632+U632+X632</f>
        <v>0</v>
      </c>
      <c r="R632" s="88">
        <f>SUM(S632:T632)</f>
        <v>0</v>
      </c>
      <c r="S632" s="148">
        <f>'[12]реализация'!S79</f>
        <v>0</v>
      </c>
      <c r="T632" s="148">
        <f>'[12]реализация'!T79</f>
        <v>0</v>
      </c>
      <c r="U632" s="94">
        <f>SUM(V632:W632)</f>
        <v>0</v>
      </c>
      <c r="V632" s="148">
        <f>'[12]реализация'!V79</f>
        <v>0</v>
      </c>
      <c r="W632" s="148">
        <f>'[12]реализация'!W79</f>
        <v>0</v>
      </c>
      <c r="X632" s="148">
        <f>'[12]реализация'!X79</f>
        <v>0</v>
      </c>
      <c r="Y632" s="148">
        <f>'[12]реализация'!Y79</f>
        <v>0</v>
      </c>
      <c r="Z632" s="148">
        <f>'[12]реализация'!Z79</f>
        <v>0</v>
      </c>
      <c r="AA632" s="154">
        <f>'[12]реализация'!AA79</f>
        <v>0</v>
      </c>
      <c r="AB632" s="95">
        <f>P632+Q632+Y632+Z632-AA632</f>
        <v>0</v>
      </c>
      <c r="AC632" s="80">
        <f t="shared" si="504"/>
        <v>0</v>
      </c>
    </row>
    <row r="633" spans="1:29" ht="11.25">
      <c r="A633" s="144"/>
      <c r="B633" s="84"/>
      <c r="C633" s="84"/>
      <c r="D633" s="84"/>
      <c r="E633" s="84"/>
      <c r="F633" s="84"/>
      <c r="G633" s="84"/>
      <c r="H633" s="84"/>
      <c r="I633" s="94"/>
      <c r="J633" s="94"/>
      <c r="K633" s="84"/>
      <c r="L633" s="84"/>
      <c r="M633" s="84"/>
      <c r="N633" s="84"/>
      <c r="O633" s="149"/>
      <c r="P633" s="150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149"/>
      <c r="AC633" s="80">
        <f t="shared" si="504"/>
        <v>0</v>
      </c>
    </row>
    <row r="634" spans="1:29" ht="11.25">
      <c r="A634" s="144"/>
      <c r="B634" s="84"/>
      <c r="C634" s="84"/>
      <c r="D634" s="84"/>
      <c r="E634" s="84"/>
      <c r="F634" s="84"/>
      <c r="G634" s="84"/>
      <c r="H634" s="87"/>
      <c r="I634" s="94"/>
      <c r="J634" s="94"/>
      <c r="K634" s="84"/>
      <c r="L634" s="84"/>
      <c r="M634" s="87"/>
      <c r="N634" s="87"/>
      <c r="O634" s="89"/>
      <c r="P634" s="150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149"/>
      <c r="AC634" s="80">
        <f t="shared" si="504"/>
        <v>0</v>
      </c>
    </row>
    <row r="635" spans="1:29" ht="12" thickBot="1">
      <c r="A635" s="151"/>
      <c r="B635" s="124"/>
      <c r="C635" s="124"/>
      <c r="D635" s="124"/>
      <c r="E635" s="124"/>
      <c r="F635" s="124"/>
      <c r="G635" s="124"/>
      <c r="H635" s="121"/>
      <c r="I635" s="126"/>
      <c r="J635" s="123"/>
      <c r="K635" s="124"/>
      <c r="L635" s="124"/>
      <c r="M635" s="121"/>
      <c r="N635" s="121"/>
      <c r="O635" s="125"/>
      <c r="P635" s="152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  <c r="AA635" s="124"/>
      <c r="AB635" s="153"/>
      <c r="AC635" s="128">
        <f t="shared" si="504"/>
        <v>0</v>
      </c>
    </row>
    <row r="638" spans="1:6" ht="16.5" thickBot="1">
      <c r="A638" s="51" t="s">
        <v>153</v>
      </c>
      <c r="B638" s="51" t="s">
        <v>57</v>
      </c>
      <c r="F638" s="53" t="str">
        <f>F559</f>
        <v>за март 2010г.</v>
      </c>
    </row>
    <row r="639" spans="1:29" ht="15.75" customHeight="1">
      <c r="A639" s="198" t="s">
        <v>58</v>
      </c>
      <c r="B639" s="54" t="s">
        <v>59</v>
      </c>
      <c r="C639" s="55" t="s">
        <v>60</v>
      </c>
      <c r="D639" s="201" t="s">
        <v>61</v>
      </c>
      <c r="E639" s="201"/>
      <c r="F639" s="203" t="s">
        <v>62</v>
      </c>
      <c r="G639" s="189" t="s">
        <v>63</v>
      </c>
      <c r="H639" s="189" t="s">
        <v>64</v>
      </c>
      <c r="I639" s="189" t="s">
        <v>65</v>
      </c>
      <c r="J639" s="194" t="s">
        <v>66</v>
      </c>
      <c r="K639" s="196" t="s">
        <v>67</v>
      </c>
      <c r="L639" s="196" t="s">
        <v>68</v>
      </c>
      <c r="M639" s="56" t="s">
        <v>59</v>
      </c>
      <c r="N639" s="196" t="s">
        <v>69</v>
      </c>
      <c r="O639" s="57" t="s">
        <v>60</v>
      </c>
      <c r="P639" s="205" t="s">
        <v>70</v>
      </c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  <c r="AB639" s="207"/>
      <c r="AC639" s="191" t="s">
        <v>71</v>
      </c>
    </row>
    <row r="640" spans="1:29" ht="33.75">
      <c r="A640" s="199"/>
      <c r="B640" s="58" t="str">
        <f>B561</f>
        <v>на 01.03.2010г.</v>
      </c>
      <c r="C640" s="58" t="str">
        <f>B640</f>
        <v>на 01.03.2010г.</v>
      </c>
      <c r="D640" s="202"/>
      <c r="E640" s="202"/>
      <c r="F640" s="204"/>
      <c r="G640" s="190"/>
      <c r="H640" s="190"/>
      <c r="I640" s="190"/>
      <c r="J640" s="195"/>
      <c r="K640" s="197"/>
      <c r="L640" s="197"/>
      <c r="M640" s="58" t="str">
        <f>M561</f>
        <v>на 01.04.2010г.</v>
      </c>
      <c r="N640" s="197"/>
      <c r="O640" s="59" t="str">
        <f>M640</f>
        <v>на 01.04.2010г.</v>
      </c>
      <c r="P640" s="60" t="s">
        <v>72</v>
      </c>
      <c r="Q640" s="61" t="s">
        <v>73</v>
      </c>
      <c r="R640" s="61" t="s">
        <v>74</v>
      </c>
      <c r="S640" s="61" t="s">
        <v>75</v>
      </c>
      <c r="T640" s="61" t="s">
        <v>76</v>
      </c>
      <c r="U640" s="61" t="s">
        <v>77</v>
      </c>
      <c r="V640" s="61" t="s">
        <v>78</v>
      </c>
      <c r="W640" s="61" t="s">
        <v>79</v>
      </c>
      <c r="X640" s="61" t="s">
        <v>80</v>
      </c>
      <c r="Y640" s="61" t="s">
        <v>81</v>
      </c>
      <c r="Z640" s="61" t="s">
        <v>82</v>
      </c>
      <c r="AA640" s="62" t="s">
        <v>68</v>
      </c>
      <c r="AB640" s="63" t="s">
        <v>83</v>
      </c>
      <c r="AC640" s="192"/>
    </row>
    <row r="641" spans="1:29" ht="23.25" thickBot="1">
      <c r="A641" s="200"/>
      <c r="B641" s="64" t="s">
        <v>84</v>
      </c>
      <c r="C641" s="65" t="str">
        <f>B641</f>
        <v>тыс.руб с НДС</v>
      </c>
      <c r="D641" s="65" t="s">
        <v>85</v>
      </c>
      <c r="E641" s="65" t="str">
        <f>C641</f>
        <v>тыс.руб с НДС</v>
      </c>
      <c r="F641" s="65" t="str">
        <f>E641</f>
        <v>тыс.руб с НДС</v>
      </c>
      <c r="G641" s="65" t="str">
        <f>F641</f>
        <v>тыс.руб с НДС</v>
      </c>
      <c r="H641" s="65" t="s">
        <v>86</v>
      </c>
      <c r="I641" s="65" t="s">
        <v>84</v>
      </c>
      <c r="J641" s="65" t="str">
        <f>F641</f>
        <v>тыс.руб с НДС</v>
      </c>
      <c r="K641" s="65" t="s">
        <v>86</v>
      </c>
      <c r="L641" s="66" t="s">
        <v>84</v>
      </c>
      <c r="M641" s="65" t="str">
        <f>F641</f>
        <v>тыс.руб с НДС</v>
      </c>
      <c r="N641" s="65" t="s">
        <v>84</v>
      </c>
      <c r="O641" s="67" t="str">
        <f>F641</f>
        <v>тыс.руб с НДС</v>
      </c>
      <c r="P641" s="68" t="s">
        <v>84</v>
      </c>
      <c r="Q641" s="65" t="s">
        <v>84</v>
      </c>
      <c r="R641" s="65" t="s">
        <v>84</v>
      </c>
      <c r="S641" s="65" t="s">
        <v>84</v>
      </c>
      <c r="T641" s="65" t="s">
        <v>84</v>
      </c>
      <c r="U641" s="65" t="s">
        <v>84</v>
      </c>
      <c r="V641" s="65" t="s">
        <v>84</v>
      </c>
      <c r="W641" s="65" t="s">
        <v>84</v>
      </c>
      <c r="X641" s="65" t="s">
        <v>84</v>
      </c>
      <c r="Y641" s="65" t="s">
        <v>84</v>
      </c>
      <c r="Z641" s="65" t="s">
        <v>84</v>
      </c>
      <c r="AA641" s="65" t="s">
        <v>84</v>
      </c>
      <c r="AB641" s="67" t="s">
        <v>84</v>
      </c>
      <c r="AC641" s="193"/>
    </row>
    <row r="642" spans="1:29" ht="11.25">
      <c r="A642" s="69" t="s">
        <v>87</v>
      </c>
      <c r="B642" s="70">
        <f aca="true" t="shared" si="516" ref="B642:G642">B644+B660+B661+B667+B668+B669+B670</f>
        <v>98660</v>
      </c>
      <c r="C642" s="70">
        <f t="shared" si="516"/>
        <v>3284</v>
      </c>
      <c r="D642" s="70">
        <f t="shared" si="516"/>
        <v>43066.475</v>
      </c>
      <c r="E642" s="70">
        <f t="shared" si="516"/>
        <v>145847.9219194</v>
      </c>
      <c r="F642" s="70">
        <f t="shared" si="516"/>
        <v>137542</v>
      </c>
      <c r="G642" s="70">
        <f t="shared" si="516"/>
        <v>3023</v>
      </c>
      <c r="H642" s="70">
        <f aca="true" t="shared" si="517" ref="H642:H674">IF(E642=0,0,F642/E642*100)</f>
        <v>94.30508038092576</v>
      </c>
      <c r="I642" s="71">
        <f>I644+I660+I661+I667+I668+I669+I670</f>
        <v>6127</v>
      </c>
      <c r="J642" s="71">
        <f>J644+J660+J661+J667+J668+J669+J670</f>
        <v>140646</v>
      </c>
      <c r="K642" s="72">
        <f aca="true" t="shared" si="518" ref="K642:K674">IF(E642=0,0,J642/E642*100)</f>
        <v>96.43332462270205</v>
      </c>
      <c r="L642" s="70">
        <f>L644+L660+L661+L667+L668+L669+L670</f>
        <v>0</v>
      </c>
      <c r="M642" s="70">
        <f>M644+M660+M661+M667+M668+M669+M670</f>
        <v>106965.9219194</v>
      </c>
      <c r="N642" s="70">
        <f>N644+N660+N661+N667+N668+N669+N670</f>
        <v>8305.9219194</v>
      </c>
      <c r="O642" s="73">
        <f>O644+O660+O661+O667+O668+O669+O670</f>
        <v>6388</v>
      </c>
      <c r="P642" s="74">
        <f aca="true" t="shared" si="519" ref="P642:AB642">P644+P660+P661+P667+P668+P669+P670</f>
        <v>73655</v>
      </c>
      <c r="Q642" s="75">
        <f t="shared" si="519"/>
        <v>33311</v>
      </c>
      <c r="R642" s="75">
        <f t="shared" si="519"/>
        <v>0</v>
      </c>
      <c r="S642" s="75">
        <f t="shared" si="519"/>
        <v>0</v>
      </c>
      <c r="T642" s="75">
        <f t="shared" si="519"/>
        <v>0</v>
      </c>
      <c r="U642" s="75">
        <f t="shared" si="519"/>
        <v>28674</v>
      </c>
      <c r="V642" s="75">
        <f t="shared" si="519"/>
        <v>0</v>
      </c>
      <c r="W642" s="75">
        <f t="shared" si="519"/>
        <v>28674</v>
      </c>
      <c r="X642" s="75">
        <f t="shared" si="519"/>
        <v>4637</v>
      </c>
      <c r="Y642" s="75">
        <f t="shared" si="519"/>
        <v>0</v>
      </c>
      <c r="Z642" s="75">
        <f t="shared" si="519"/>
        <v>0</v>
      </c>
      <c r="AA642" s="75">
        <f t="shared" si="519"/>
        <v>0</v>
      </c>
      <c r="AB642" s="76">
        <f t="shared" si="519"/>
        <v>106966</v>
      </c>
      <c r="AC642" s="77">
        <f>AB642-M642</f>
        <v>0.07808059999661054</v>
      </c>
    </row>
    <row r="643" spans="1:29" ht="21.75">
      <c r="A643" s="78" t="s">
        <v>88</v>
      </c>
      <c r="B643" s="70">
        <f aca="true" t="shared" si="520" ref="B643:G643">B642-B675</f>
        <v>64465</v>
      </c>
      <c r="C643" s="70">
        <f t="shared" si="520"/>
        <v>3278</v>
      </c>
      <c r="D643" s="70">
        <f t="shared" si="520"/>
        <v>42356.684</v>
      </c>
      <c r="E643" s="70">
        <f t="shared" si="520"/>
        <v>143818.1376624</v>
      </c>
      <c r="F643" s="70">
        <f t="shared" si="520"/>
        <v>135560.1496746</v>
      </c>
      <c r="G643" s="70">
        <f t="shared" si="520"/>
        <v>3017</v>
      </c>
      <c r="H643" s="70">
        <f t="shared" si="517"/>
        <v>94.25803440231934</v>
      </c>
      <c r="I643" s="70">
        <f>I642-I675</f>
        <v>6007</v>
      </c>
      <c r="J643" s="70">
        <f>J642-J675</f>
        <v>138550.1496746</v>
      </c>
      <c r="K643" s="72">
        <f t="shared" si="518"/>
        <v>96.33704894707638</v>
      </c>
      <c r="L643" s="70">
        <f aca="true" t="shared" si="521" ref="L643:AB643">L642-L675</f>
        <v>0</v>
      </c>
      <c r="M643" s="70">
        <f t="shared" si="521"/>
        <v>72722.9879878</v>
      </c>
      <c r="N643" s="70">
        <f t="shared" si="521"/>
        <v>8257.9879878</v>
      </c>
      <c r="O643" s="73">
        <f t="shared" si="521"/>
        <v>6268</v>
      </c>
      <c r="P643" s="79">
        <f t="shared" si="521"/>
        <v>72037</v>
      </c>
      <c r="Q643" s="70">
        <f t="shared" si="521"/>
        <v>686</v>
      </c>
      <c r="R643" s="70">
        <f t="shared" si="521"/>
        <v>0</v>
      </c>
      <c r="S643" s="70">
        <f t="shared" si="521"/>
        <v>0</v>
      </c>
      <c r="T643" s="70">
        <f t="shared" si="521"/>
        <v>0</v>
      </c>
      <c r="U643" s="70">
        <f t="shared" si="521"/>
        <v>0</v>
      </c>
      <c r="V643" s="70">
        <f t="shared" si="521"/>
        <v>0</v>
      </c>
      <c r="W643" s="70">
        <f t="shared" si="521"/>
        <v>0</v>
      </c>
      <c r="X643" s="70">
        <f t="shared" si="521"/>
        <v>686</v>
      </c>
      <c r="Y643" s="70">
        <f t="shared" si="521"/>
        <v>0</v>
      </c>
      <c r="Z643" s="70">
        <f t="shared" si="521"/>
        <v>0</v>
      </c>
      <c r="AA643" s="70">
        <f t="shared" si="521"/>
        <v>0</v>
      </c>
      <c r="AB643" s="73">
        <f t="shared" si="521"/>
        <v>72723</v>
      </c>
      <c r="AC643" s="80">
        <f aca="true" t="shared" si="522" ref="AC643:AC659">AB643-M643</f>
        <v>0.012012199993478134</v>
      </c>
    </row>
    <row r="644" spans="1:29" ht="11.25">
      <c r="A644" s="81" t="s">
        <v>89</v>
      </c>
      <c r="B644" s="82">
        <f aca="true" t="shared" si="523" ref="B644:G644">B645+B651+B652+B653+B654+B655+B656+B657+B658+B659</f>
        <v>31383</v>
      </c>
      <c r="C644" s="82">
        <f t="shared" si="523"/>
        <v>1820</v>
      </c>
      <c r="D644" s="82">
        <f t="shared" si="523"/>
        <v>4141.778</v>
      </c>
      <c r="E644" s="82">
        <f t="shared" si="523"/>
        <v>14005.9124612</v>
      </c>
      <c r="F644" s="82">
        <f t="shared" si="523"/>
        <v>33335</v>
      </c>
      <c r="G644" s="82">
        <f t="shared" si="523"/>
        <v>1562</v>
      </c>
      <c r="H644" s="82">
        <f t="shared" si="517"/>
        <v>238.00662821752292</v>
      </c>
      <c r="I644" s="83">
        <f>I645+I651+I652+I653+I654+I655+I656+I657+I658+I659</f>
        <v>698</v>
      </c>
      <c r="J644" s="83">
        <f>J645+J651+J652+J653+J654+J655+J656+J657+J658+J659</f>
        <v>32471</v>
      </c>
      <c r="K644" s="84">
        <f t="shared" si="518"/>
        <v>231.83780485529283</v>
      </c>
      <c r="L644" s="82">
        <f>L645+L651+L652+L653+L654+L655+L656+L657+L658+L659</f>
        <v>0</v>
      </c>
      <c r="M644" s="82">
        <f>M645+M651+M652+M653+M654+M655+M656+M657+M658+M659</f>
        <v>12053.912461200001</v>
      </c>
      <c r="N644" s="82">
        <f>N645+N651+N652+N653+N654+N655+N656+N657+N658+N659</f>
        <v>-19329.0875388</v>
      </c>
      <c r="O644" s="85">
        <f>O645+O651+O652+O653+O654+O655+O656+O657+O658+O659</f>
        <v>956</v>
      </c>
      <c r="P644" s="86">
        <f aca="true" t="shared" si="524" ref="P644:AB644">P645+P651+P652+P653+P654+P655+P656+P657+P658+P659</f>
        <v>11369</v>
      </c>
      <c r="Q644" s="82">
        <f t="shared" si="524"/>
        <v>686</v>
      </c>
      <c r="R644" s="82">
        <f t="shared" si="524"/>
        <v>0</v>
      </c>
      <c r="S644" s="82">
        <f t="shared" si="524"/>
        <v>0</v>
      </c>
      <c r="T644" s="82">
        <f t="shared" si="524"/>
        <v>0</v>
      </c>
      <c r="U644" s="82">
        <f t="shared" si="524"/>
        <v>0</v>
      </c>
      <c r="V644" s="82">
        <f t="shared" si="524"/>
        <v>0</v>
      </c>
      <c r="W644" s="82">
        <f t="shared" si="524"/>
        <v>0</v>
      </c>
      <c r="X644" s="82">
        <f t="shared" si="524"/>
        <v>686</v>
      </c>
      <c r="Y644" s="82">
        <f t="shared" si="524"/>
        <v>0</v>
      </c>
      <c r="Z644" s="82">
        <f t="shared" si="524"/>
        <v>0</v>
      </c>
      <c r="AA644" s="82">
        <f t="shared" si="524"/>
        <v>0</v>
      </c>
      <c r="AB644" s="85">
        <f t="shared" si="524"/>
        <v>12055</v>
      </c>
      <c r="AC644" s="80">
        <f t="shared" si="522"/>
        <v>1.0875387999985833</v>
      </c>
    </row>
    <row r="645" spans="1:29" ht="11.25">
      <c r="A645" s="81" t="s">
        <v>90</v>
      </c>
      <c r="B645" s="87">
        <f aca="true" t="shared" si="525" ref="B645:G645">SUM(B646:B650)</f>
        <v>0</v>
      </c>
      <c r="C645" s="87">
        <f t="shared" si="525"/>
        <v>0</v>
      </c>
      <c r="D645" s="87">
        <f t="shared" si="525"/>
        <v>0</v>
      </c>
      <c r="E645" s="87">
        <f t="shared" si="525"/>
        <v>0</v>
      </c>
      <c r="F645" s="87">
        <f t="shared" si="525"/>
        <v>0</v>
      </c>
      <c r="G645" s="87">
        <f t="shared" si="525"/>
        <v>0</v>
      </c>
      <c r="H645" s="87">
        <f t="shared" si="517"/>
        <v>0</v>
      </c>
      <c r="I645" s="88">
        <f>SUM(I646:I650)</f>
        <v>0</v>
      </c>
      <c r="J645" s="88">
        <f>SUM(J646:J650)</f>
        <v>0</v>
      </c>
      <c r="K645" s="84">
        <f t="shared" si="518"/>
        <v>0</v>
      </c>
      <c r="L645" s="87">
        <f>SUM(L646:L650)</f>
        <v>0</v>
      </c>
      <c r="M645" s="87">
        <f>SUM(M646:M650)</f>
        <v>0</v>
      </c>
      <c r="N645" s="87">
        <f>SUM(N646:N650)</f>
        <v>0</v>
      </c>
      <c r="O645" s="89">
        <f>SUM(O646:O650)</f>
        <v>0</v>
      </c>
      <c r="P645" s="90">
        <f aca="true" t="shared" si="526" ref="P645:AB645">SUM(P646:P650)</f>
        <v>0</v>
      </c>
      <c r="Q645" s="87">
        <f t="shared" si="526"/>
        <v>0</v>
      </c>
      <c r="R645" s="87">
        <f t="shared" si="526"/>
        <v>0</v>
      </c>
      <c r="S645" s="87">
        <f t="shared" si="526"/>
        <v>0</v>
      </c>
      <c r="T645" s="87">
        <f t="shared" si="526"/>
        <v>0</v>
      </c>
      <c r="U645" s="87">
        <f t="shared" si="526"/>
        <v>0</v>
      </c>
      <c r="V645" s="87">
        <f t="shared" si="526"/>
        <v>0</v>
      </c>
      <c r="W645" s="87">
        <f t="shared" si="526"/>
        <v>0</v>
      </c>
      <c r="X645" s="87">
        <f t="shared" si="526"/>
        <v>0</v>
      </c>
      <c r="Y645" s="87">
        <f t="shared" si="526"/>
        <v>0</v>
      </c>
      <c r="Z645" s="87">
        <f t="shared" si="526"/>
        <v>0</v>
      </c>
      <c r="AA645" s="87">
        <f t="shared" si="526"/>
        <v>0</v>
      </c>
      <c r="AB645" s="89">
        <f t="shared" si="526"/>
        <v>0</v>
      </c>
      <c r="AC645" s="80">
        <f t="shared" si="522"/>
        <v>0</v>
      </c>
    </row>
    <row r="646" spans="1:29" ht="11.25">
      <c r="A646" s="81" t="s">
        <v>91</v>
      </c>
      <c r="B646" s="91">
        <f>'[2]реализация'!M646</f>
        <v>0</v>
      </c>
      <c r="C646" s="91">
        <f>'[2]реализация'!O646</f>
        <v>0</v>
      </c>
      <c r="D646" s="87">
        <f>'[1]реализация'!D14</f>
        <v>0</v>
      </c>
      <c r="E646" s="87">
        <f>'[1]реализация'!E14</f>
        <v>0</v>
      </c>
      <c r="F646" s="91">
        <f>B646+E646</f>
        <v>0</v>
      </c>
      <c r="G646" s="91">
        <f>'[1]реализация'!G14</f>
        <v>0</v>
      </c>
      <c r="H646" s="87">
        <f t="shared" si="517"/>
        <v>0</v>
      </c>
      <c r="I646" s="92">
        <f>'[1]реализация'!I14</f>
        <v>0</v>
      </c>
      <c r="J646" s="88">
        <f aca="true" t="shared" si="527" ref="J646:J660">F646-G646+I646</f>
        <v>0</v>
      </c>
      <c r="K646" s="84">
        <f t="shared" si="518"/>
        <v>0</v>
      </c>
      <c r="L646" s="91">
        <f>'[1]реализация'!L14</f>
        <v>0</v>
      </c>
      <c r="M646" s="87">
        <f aca="true" t="shared" si="528" ref="M646:M660">B646+E646-F646-L646</f>
        <v>0</v>
      </c>
      <c r="N646" s="93">
        <f aca="true" t="shared" si="529" ref="N646:N660">M646-B646</f>
        <v>0</v>
      </c>
      <c r="O646" s="89">
        <f aca="true" t="shared" si="530" ref="O646:O660">C646-G646+I646</f>
        <v>0</v>
      </c>
      <c r="P646" s="155">
        <f>'[1]реализация'!P14</f>
        <v>0</v>
      </c>
      <c r="Q646" s="88">
        <f aca="true" t="shared" si="531" ref="Q646:Q659">R646+U646+X646</f>
        <v>0</v>
      </c>
      <c r="R646" s="88">
        <f aca="true" t="shared" si="532" ref="R646:R659">SUM(S646:T646)</f>
        <v>0</v>
      </c>
      <c r="S646" s="148">
        <f>'[1]реализация'!S14</f>
        <v>0</v>
      </c>
      <c r="T646" s="148">
        <f>'[1]реализация'!T14</f>
        <v>0</v>
      </c>
      <c r="U646" s="94">
        <f aca="true" t="shared" si="533" ref="U646:U659">SUM(V646:W646)</f>
        <v>0</v>
      </c>
      <c r="V646" s="148">
        <f>'[1]реализация'!V14</f>
        <v>0</v>
      </c>
      <c r="W646" s="148">
        <f>'[1]реализация'!W14</f>
        <v>0</v>
      </c>
      <c r="X646" s="148">
        <f>'[1]реализация'!X14</f>
        <v>0</v>
      </c>
      <c r="Y646" s="148">
        <f>'[1]реализация'!Y14</f>
        <v>0</v>
      </c>
      <c r="Z646" s="148">
        <f>'[1]реализация'!Z14</f>
        <v>0</v>
      </c>
      <c r="AA646" s="154">
        <f>'[1]реализация'!AA14</f>
        <v>0</v>
      </c>
      <c r="AB646" s="95">
        <f aca="true" t="shared" si="534" ref="AB646:AB659">P646+Q646+Y646+Z646-AA646</f>
        <v>0</v>
      </c>
      <c r="AC646" s="80">
        <f t="shared" si="522"/>
        <v>0</v>
      </c>
    </row>
    <row r="647" spans="1:29" ht="11.25">
      <c r="A647" s="81" t="s">
        <v>92</v>
      </c>
      <c r="B647" s="91">
        <f>'[2]реализация'!M647</f>
        <v>0</v>
      </c>
      <c r="C647" s="91">
        <f>'[2]реализация'!O647</f>
        <v>0</v>
      </c>
      <c r="D647" s="87">
        <f>'[1]реализация'!D15</f>
        <v>0</v>
      </c>
      <c r="E647" s="87">
        <f>'[1]реализация'!E15</f>
        <v>0</v>
      </c>
      <c r="F647" s="91">
        <f aca="true" t="shared" si="535" ref="F647:F667">B647+E647</f>
        <v>0</v>
      </c>
      <c r="G647" s="91">
        <f>'[1]реализация'!G15</f>
        <v>0</v>
      </c>
      <c r="H647" s="87">
        <f t="shared" si="517"/>
        <v>0</v>
      </c>
      <c r="I647" s="92">
        <f>'[1]реализация'!I15</f>
        <v>0</v>
      </c>
      <c r="J647" s="88">
        <f t="shared" si="527"/>
        <v>0</v>
      </c>
      <c r="K647" s="84">
        <f t="shared" si="518"/>
        <v>0</v>
      </c>
      <c r="L647" s="91">
        <f>'[1]реализация'!L15</f>
        <v>0</v>
      </c>
      <c r="M647" s="87">
        <f t="shared" si="528"/>
        <v>0</v>
      </c>
      <c r="N647" s="93">
        <f t="shared" si="529"/>
        <v>0</v>
      </c>
      <c r="O647" s="89">
        <f t="shared" si="530"/>
        <v>0</v>
      </c>
      <c r="P647" s="155">
        <f>'[1]реализация'!P15</f>
        <v>0</v>
      </c>
      <c r="Q647" s="88">
        <f t="shared" si="531"/>
        <v>0</v>
      </c>
      <c r="R647" s="88">
        <f t="shared" si="532"/>
        <v>0</v>
      </c>
      <c r="S647" s="148">
        <f>'[1]реализация'!S15</f>
        <v>0</v>
      </c>
      <c r="T647" s="148">
        <f>'[1]реализация'!T15</f>
        <v>0</v>
      </c>
      <c r="U647" s="94">
        <f t="shared" si="533"/>
        <v>0</v>
      </c>
      <c r="V647" s="148">
        <f>'[1]реализация'!V15</f>
        <v>0</v>
      </c>
      <c r="W647" s="148">
        <f>'[1]реализация'!W15</f>
        <v>0</v>
      </c>
      <c r="X647" s="148">
        <f>'[1]реализация'!X15</f>
        <v>0</v>
      </c>
      <c r="Y647" s="148">
        <f>'[1]реализация'!Y15</f>
        <v>0</v>
      </c>
      <c r="Z647" s="148">
        <f>'[1]реализация'!Z15</f>
        <v>0</v>
      </c>
      <c r="AA647" s="154">
        <f>'[1]реализация'!AA15</f>
        <v>0</v>
      </c>
      <c r="AB647" s="95">
        <f t="shared" si="534"/>
        <v>0</v>
      </c>
      <c r="AC647" s="80">
        <f t="shared" si="522"/>
        <v>0</v>
      </c>
    </row>
    <row r="648" spans="1:29" ht="11.25">
      <c r="A648" s="81" t="s">
        <v>93</v>
      </c>
      <c r="B648" s="91">
        <f>'[2]реализация'!M648</f>
        <v>0</v>
      </c>
      <c r="C648" s="91">
        <f>'[2]реализация'!O648</f>
        <v>0</v>
      </c>
      <c r="D648" s="87">
        <f>'[1]реализация'!D16</f>
        <v>0</v>
      </c>
      <c r="E648" s="87">
        <f>'[1]реализация'!E16</f>
        <v>0</v>
      </c>
      <c r="F648" s="91">
        <f t="shared" si="535"/>
        <v>0</v>
      </c>
      <c r="G648" s="91">
        <f>'[1]реализация'!G16</f>
        <v>0</v>
      </c>
      <c r="H648" s="87">
        <f t="shared" si="517"/>
        <v>0</v>
      </c>
      <c r="I648" s="92">
        <f>'[1]реализация'!I16</f>
        <v>0</v>
      </c>
      <c r="J648" s="88">
        <f t="shared" si="527"/>
        <v>0</v>
      </c>
      <c r="K648" s="84">
        <f t="shared" si="518"/>
        <v>0</v>
      </c>
      <c r="L648" s="91">
        <f>'[1]реализация'!L16</f>
        <v>0</v>
      </c>
      <c r="M648" s="87">
        <f t="shared" si="528"/>
        <v>0</v>
      </c>
      <c r="N648" s="93">
        <f t="shared" si="529"/>
        <v>0</v>
      </c>
      <c r="O648" s="89">
        <f t="shared" si="530"/>
        <v>0</v>
      </c>
      <c r="P648" s="155">
        <f>'[1]реализация'!P16</f>
        <v>0</v>
      </c>
      <c r="Q648" s="88">
        <f t="shared" si="531"/>
        <v>0</v>
      </c>
      <c r="R648" s="88">
        <f t="shared" si="532"/>
        <v>0</v>
      </c>
      <c r="S648" s="148">
        <f>'[1]реализация'!S16</f>
        <v>0</v>
      </c>
      <c r="T648" s="148">
        <f>'[1]реализация'!T16</f>
        <v>0</v>
      </c>
      <c r="U648" s="94">
        <f t="shared" si="533"/>
        <v>0</v>
      </c>
      <c r="V648" s="148">
        <f>'[1]реализация'!V16</f>
        <v>0</v>
      </c>
      <c r="W648" s="148">
        <f>'[1]реализация'!W16</f>
        <v>0</v>
      </c>
      <c r="X648" s="148">
        <f>'[1]реализация'!X16</f>
        <v>0</v>
      </c>
      <c r="Y648" s="148">
        <f>'[1]реализация'!Y16</f>
        <v>0</v>
      </c>
      <c r="Z648" s="148">
        <f>'[1]реализация'!Z16</f>
        <v>0</v>
      </c>
      <c r="AA648" s="154">
        <f>'[1]реализация'!AA16</f>
        <v>0</v>
      </c>
      <c r="AB648" s="95">
        <f t="shared" si="534"/>
        <v>0</v>
      </c>
      <c r="AC648" s="80">
        <f t="shared" si="522"/>
        <v>0</v>
      </c>
    </row>
    <row r="649" spans="1:29" ht="11.25">
      <c r="A649" s="81" t="s">
        <v>94</v>
      </c>
      <c r="B649" s="91">
        <f>'[2]реализация'!M649</f>
        <v>0</v>
      </c>
      <c r="C649" s="91">
        <f>'[2]реализация'!O649</f>
        <v>0</v>
      </c>
      <c r="D649" s="87">
        <f>'[1]реализация'!D17</f>
        <v>0</v>
      </c>
      <c r="E649" s="87">
        <f>'[1]реализация'!E17</f>
        <v>0</v>
      </c>
      <c r="F649" s="91">
        <f t="shared" si="535"/>
        <v>0</v>
      </c>
      <c r="G649" s="91">
        <f>'[1]реализация'!G17</f>
        <v>0</v>
      </c>
      <c r="H649" s="87">
        <f t="shared" si="517"/>
        <v>0</v>
      </c>
      <c r="I649" s="92">
        <f>'[1]реализация'!I17</f>
        <v>0</v>
      </c>
      <c r="J649" s="88">
        <f t="shared" si="527"/>
        <v>0</v>
      </c>
      <c r="K649" s="84">
        <f t="shared" si="518"/>
        <v>0</v>
      </c>
      <c r="L649" s="91">
        <f>'[1]реализация'!L17</f>
        <v>0</v>
      </c>
      <c r="M649" s="87">
        <f t="shared" si="528"/>
        <v>0</v>
      </c>
      <c r="N649" s="93">
        <f t="shared" si="529"/>
        <v>0</v>
      </c>
      <c r="O649" s="89">
        <f t="shared" si="530"/>
        <v>0</v>
      </c>
      <c r="P649" s="155">
        <f>'[1]реализация'!P17</f>
        <v>0</v>
      </c>
      <c r="Q649" s="88">
        <f t="shared" si="531"/>
        <v>0</v>
      </c>
      <c r="R649" s="88">
        <f t="shared" si="532"/>
        <v>0</v>
      </c>
      <c r="S649" s="148">
        <f>'[1]реализация'!S17</f>
        <v>0</v>
      </c>
      <c r="T649" s="148">
        <f>'[1]реализация'!T17</f>
        <v>0</v>
      </c>
      <c r="U649" s="94">
        <f t="shared" si="533"/>
        <v>0</v>
      </c>
      <c r="V649" s="148">
        <f>'[1]реализация'!V17</f>
        <v>0</v>
      </c>
      <c r="W649" s="148">
        <f>'[1]реализация'!W17</f>
        <v>0</v>
      </c>
      <c r="X649" s="148">
        <f>'[1]реализация'!X17</f>
        <v>0</v>
      </c>
      <c r="Y649" s="148">
        <f>'[1]реализация'!Y17</f>
        <v>0</v>
      </c>
      <c r="Z649" s="148">
        <f>'[1]реализация'!Z17</f>
        <v>0</v>
      </c>
      <c r="AA649" s="154">
        <f>'[1]реализация'!AA17</f>
        <v>0</v>
      </c>
      <c r="AB649" s="95">
        <f t="shared" si="534"/>
        <v>0</v>
      </c>
      <c r="AC649" s="80">
        <f t="shared" si="522"/>
        <v>0</v>
      </c>
    </row>
    <row r="650" spans="1:29" ht="11.25">
      <c r="A650" s="81" t="s">
        <v>95</v>
      </c>
      <c r="B650" s="91">
        <f>'[2]реализация'!M650</f>
        <v>0</v>
      </c>
      <c r="C650" s="91">
        <f>'[2]реализация'!O650</f>
        <v>0</v>
      </c>
      <c r="D650" s="87">
        <f>'[1]реализация'!D18</f>
        <v>0</v>
      </c>
      <c r="E650" s="87">
        <f>'[1]реализация'!E18</f>
        <v>0</v>
      </c>
      <c r="F650" s="91">
        <f t="shared" si="535"/>
        <v>0</v>
      </c>
      <c r="G650" s="91">
        <f>'[1]реализация'!G18</f>
        <v>0</v>
      </c>
      <c r="H650" s="87">
        <f t="shared" si="517"/>
        <v>0</v>
      </c>
      <c r="I650" s="92">
        <f>'[1]реализация'!I18</f>
        <v>0</v>
      </c>
      <c r="J650" s="88">
        <f t="shared" si="527"/>
        <v>0</v>
      </c>
      <c r="K650" s="84">
        <f t="shared" si="518"/>
        <v>0</v>
      </c>
      <c r="L650" s="91">
        <f>'[1]реализация'!L18</f>
        <v>0</v>
      </c>
      <c r="M650" s="87">
        <f t="shared" si="528"/>
        <v>0</v>
      </c>
      <c r="N650" s="93">
        <f t="shared" si="529"/>
        <v>0</v>
      </c>
      <c r="O650" s="89">
        <f t="shared" si="530"/>
        <v>0</v>
      </c>
      <c r="P650" s="155">
        <f>'[1]реализация'!P18</f>
        <v>0</v>
      </c>
      <c r="Q650" s="88">
        <f t="shared" si="531"/>
        <v>0</v>
      </c>
      <c r="R650" s="88">
        <f t="shared" si="532"/>
        <v>0</v>
      </c>
      <c r="S650" s="148">
        <f>'[1]реализация'!S18</f>
        <v>0</v>
      </c>
      <c r="T650" s="148">
        <f>'[1]реализация'!T18</f>
        <v>0</v>
      </c>
      <c r="U650" s="94">
        <f t="shared" si="533"/>
        <v>0</v>
      </c>
      <c r="V650" s="148">
        <f>'[1]реализация'!V18</f>
        <v>0</v>
      </c>
      <c r="W650" s="148">
        <f>'[1]реализация'!W18</f>
        <v>0</v>
      </c>
      <c r="X650" s="148">
        <f>'[1]реализация'!X18</f>
        <v>0</v>
      </c>
      <c r="Y650" s="148">
        <f>'[1]реализация'!Y18</f>
        <v>0</v>
      </c>
      <c r="Z650" s="148">
        <f>'[1]реализация'!Z18</f>
        <v>0</v>
      </c>
      <c r="AA650" s="154">
        <f>'[1]реализация'!AA18</f>
        <v>0</v>
      </c>
      <c r="AB650" s="95">
        <f t="shared" si="534"/>
        <v>0</v>
      </c>
      <c r="AC650" s="80">
        <f t="shared" si="522"/>
        <v>0</v>
      </c>
    </row>
    <row r="651" spans="1:29" ht="11.25">
      <c r="A651" s="81" t="s">
        <v>96</v>
      </c>
      <c r="B651" s="91">
        <f>'[2]реализация'!M651</f>
        <v>0</v>
      </c>
      <c r="C651" s="91">
        <f>'[2]реализация'!O651</f>
        <v>0</v>
      </c>
      <c r="D651" s="87">
        <f>'[1]реализация'!D19</f>
        <v>0</v>
      </c>
      <c r="E651" s="87">
        <f>'[1]реализация'!E19</f>
        <v>0</v>
      </c>
      <c r="F651" s="91">
        <f t="shared" si="535"/>
        <v>0</v>
      </c>
      <c r="G651" s="91">
        <f>'[1]реализация'!G19</f>
        <v>0</v>
      </c>
      <c r="H651" s="87">
        <f t="shared" si="517"/>
        <v>0</v>
      </c>
      <c r="I651" s="92">
        <f>'[1]реализация'!I19</f>
        <v>0</v>
      </c>
      <c r="J651" s="88">
        <f t="shared" si="527"/>
        <v>0</v>
      </c>
      <c r="K651" s="84">
        <f t="shared" si="518"/>
        <v>0</v>
      </c>
      <c r="L651" s="91">
        <f>'[1]реализация'!L19</f>
        <v>0</v>
      </c>
      <c r="M651" s="87">
        <f t="shared" si="528"/>
        <v>0</v>
      </c>
      <c r="N651" s="93">
        <f t="shared" si="529"/>
        <v>0</v>
      </c>
      <c r="O651" s="89">
        <f t="shared" si="530"/>
        <v>0</v>
      </c>
      <c r="P651" s="155">
        <f>'[1]реализация'!P19</f>
        <v>0</v>
      </c>
      <c r="Q651" s="88">
        <f t="shared" si="531"/>
        <v>0</v>
      </c>
      <c r="R651" s="88">
        <f t="shared" si="532"/>
        <v>0</v>
      </c>
      <c r="S651" s="148">
        <f>'[1]реализация'!S19</f>
        <v>0</v>
      </c>
      <c r="T651" s="148">
        <f>'[1]реализация'!T19</f>
        <v>0</v>
      </c>
      <c r="U651" s="94">
        <f t="shared" si="533"/>
        <v>0</v>
      </c>
      <c r="V651" s="148">
        <f>'[1]реализация'!V19</f>
        <v>0</v>
      </c>
      <c r="W651" s="148">
        <f>'[1]реализация'!W19</f>
        <v>0</v>
      </c>
      <c r="X651" s="148">
        <f>'[1]реализация'!X19</f>
        <v>0</v>
      </c>
      <c r="Y651" s="148">
        <f>'[1]реализация'!Y19</f>
        <v>0</v>
      </c>
      <c r="Z651" s="148">
        <f>'[1]реализация'!Z19</f>
        <v>0</v>
      </c>
      <c r="AA651" s="154">
        <f>'[1]реализация'!AA19</f>
        <v>0</v>
      </c>
      <c r="AB651" s="95">
        <f t="shared" si="534"/>
        <v>0</v>
      </c>
      <c r="AC651" s="80">
        <f t="shared" si="522"/>
        <v>0</v>
      </c>
    </row>
    <row r="652" spans="1:29" ht="11.25">
      <c r="A652" s="81" t="s">
        <v>97</v>
      </c>
      <c r="B652" s="91">
        <f>'[2]реализация'!M652</f>
        <v>0</v>
      </c>
      <c r="C652" s="91">
        <f>'[2]реализация'!O652</f>
        <v>0</v>
      </c>
      <c r="D652" s="87">
        <f>'[1]реализация'!D20</f>
        <v>0</v>
      </c>
      <c r="E652" s="87">
        <f>'[1]реализация'!E20</f>
        <v>0</v>
      </c>
      <c r="F652" s="91">
        <f t="shared" si="535"/>
        <v>0</v>
      </c>
      <c r="G652" s="91">
        <f>'[1]реализация'!G20</f>
        <v>0</v>
      </c>
      <c r="H652" s="87">
        <f t="shared" si="517"/>
        <v>0</v>
      </c>
      <c r="I652" s="92">
        <f>'[1]реализация'!I20</f>
        <v>0</v>
      </c>
      <c r="J652" s="88">
        <f t="shared" si="527"/>
        <v>0</v>
      </c>
      <c r="K652" s="84">
        <f t="shared" si="518"/>
        <v>0</v>
      </c>
      <c r="L652" s="91">
        <f>'[1]реализация'!L20</f>
        <v>0</v>
      </c>
      <c r="M652" s="87">
        <f t="shared" si="528"/>
        <v>0</v>
      </c>
      <c r="N652" s="93">
        <f t="shared" si="529"/>
        <v>0</v>
      </c>
      <c r="O652" s="89">
        <f t="shared" si="530"/>
        <v>0</v>
      </c>
      <c r="P652" s="155">
        <f>'[1]реализация'!P20</f>
        <v>0</v>
      </c>
      <c r="Q652" s="88">
        <f t="shared" si="531"/>
        <v>0</v>
      </c>
      <c r="R652" s="88">
        <f t="shared" si="532"/>
        <v>0</v>
      </c>
      <c r="S652" s="148">
        <f>'[1]реализация'!S20</f>
        <v>0</v>
      </c>
      <c r="T652" s="148">
        <f>'[1]реализация'!T20</f>
        <v>0</v>
      </c>
      <c r="U652" s="94">
        <f t="shared" si="533"/>
        <v>0</v>
      </c>
      <c r="V652" s="148">
        <f>'[1]реализация'!V20</f>
        <v>0</v>
      </c>
      <c r="W652" s="148">
        <f>'[1]реализация'!W20</f>
        <v>0</v>
      </c>
      <c r="X652" s="148">
        <f>'[1]реализация'!X20</f>
        <v>0</v>
      </c>
      <c r="Y652" s="148">
        <f>'[1]реализация'!Y20</f>
        <v>0</v>
      </c>
      <c r="Z652" s="148">
        <f>'[1]реализация'!Z20</f>
        <v>0</v>
      </c>
      <c r="AA652" s="154">
        <f>'[1]реализация'!AA20</f>
        <v>0</v>
      </c>
      <c r="AB652" s="95">
        <f t="shared" si="534"/>
        <v>0</v>
      </c>
      <c r="AC652" s="80">
        <f t="shared" si="522"/>
        <v>0</v>
      </c>
    </row>
    <row r="653" spans="1:29" ht="11.25">
      <c r="A653" s="81" t="s">
        <v>98</v>
      </c>
      <c r="B653" s="91">
        <f>'[2]реализация'!M653</f>
        <v>0</v>
      </c>
      <c r="C653" s="91">
        <f>'[2]реализация'!O653</f>
        <v>0</v>
      </c>
      <c r="D653" s="87">
        <f>'[1]реализация'!D21</f>
        <v>0</v>
      </c>
      <c r="E653" s="87">
        <f>'[1]реализация'!E21</f>
        <v>0</v>
      </c>
      <c r="F653" s="91">
        <f t="shared" si="535"/>
        <v>0</v>
      </c>
      <c r="G653" s="91">
        <f>'[1]реализация'!G21</f>
        <v>0</v>
      </c>
      <c r="H653" s="87">
        <f t="shared" si="517"/>
        <v>0</v>
      </c>
      <c r="I653" s="92">
        <f>'[1]реализация'!I21</f>
        <v>0</v>
      </c>
      <c r="J653" s="88">
        <f t="shared" si="527"/>
        <v>0</v>
      </c>
      <c r="K653" s="84">
        <f t="shared" si="518"/>
        <v>0</v>
      </c>
      <c r="L653" s="91">
        <f>'[1]реализация'!L21</f>
        <v>0</v>
      </c>
      <c r="M653" s="87">
        <f t="shared" si="528"/>
        <v>0</v>
      </c>
      <c r="N653" s="93">
        <f t="shared" si="529"/>
        <v>0</v>
      </c>
      <c r="O653" s="89">
        <f t="shared" si="530"/>
        <v>0</v>
      </c>
      <c r="P653" s="155">
        <f>'[1]реализация'!P21</f>
        <v>0</v>
      </c>
      <c r="Q653" s="88">
        <f t="shared" si="531"/>
        <v>0</v>
      </c>
      <c r="R653" s="88">
        <f t="shared" si="532"/>
        <v>0</v>
      </c>
      <c r="S653" s="148">
        <f>'[1]реализация'!S21</f>
        <v>0</v>
      </c>
      <c r="T653" s="148">
        <f>'[1]реализация'!T21</f>
        <v>0</v>
      </c>
      <c r="U653" s="94">
        <f t="shared" si="533"/>
        <v>0</v>
      </c>
      <c r="V653" s="148">
        <f>'[1]реализация'!V21</f>
        <v>0</v>
      </c>
      <c r="W653" s="148">
        <f>'[1]реализация'!W21</f>
        <v>0</v>
      </c>
      <c r="X653" s="148">
        <f>'[1]реализация'!X21</f>
        <v>0</v>
      </c>
      <c r="Y653" s="148">
        <f>'[1]реализация'!Y21</f>
        <v>0</v>
      </c>
      <c r="Z653" s="148">
        <f>'[1]реализация'!Z21</f>
        <v>0</v>
      </c>
      <c r="AA653" s="154">
        <f>'[1]реализация'!AA21</f>
        <v>0</v>
      </c>
      <c r="AB653" s="95">
        <f t="shared" si="534"/>
        <v>0</v>
      </c>
      <c r="AC653" s="80">
        <f t="shared" si="522"/>
        <v>0</v>
      </c>
    </row>
    <row r="654" spans="1:29" ht="12.75">
      <c r="A654" s="81" t="s">
        <v>99</v>
      </c>
      <c r="B654" s="91">
        <f>'[2]реализация'!M654</f>
        <v>0</v>
      </c>
      <c r="C654" s="91">
        <f>'[2]реализация'!O654</f>
        <v>0</v>
      </c>
      <c r="D654" s="87">
        <f>'[1]реализация'!D22</f>
        <v>0</v>
      </c>
      <c r="E654" s="87">
        <f>'[1]реализация'!E22</f>
        <v>0</v>
      </c>
      <c r="F654" s="91">
        <f t="shared" si="535"/>
        <v>0</v>
      </c>
      <c r="G654" s="96">
        <f>'[1]реализация'!G22</f>
        <v>0</v>
      </c>
      <c r="H654" s="87">
        <f t="shared" si="517"/>
        <v>0</v>
      </c>
      <c r="I654" s="97">
        <f>'[1]реализация'!I22</f>
        <v>0</v>
      </c>
      <c r="J654" s="88">
        <f t="shared" si="527"/>
        <v>0</v>
      </c>
      <c r="K654" s="84">
        <f t="shared" si="518"/>
        <v>0</v>
      </c>
      <c r="L654" s="91">
        <f>'[1]реализация'!L22</f>
        <v>0</v>
      </c>
      <c r="M654" s="87">
        <f t="shared" si="528"/>
        <v>0</v>
      </c>
      <c r="N654" s="93">
        <f t="shared" si="529"/>
        <v>0</v>
      </c>
      <c r="O654" s="89">
        <f t="shared" si="530"/>
        <v>0</v>
      </c>
      <c r="P654" s="155">
        <f>'[1]реализация'!P22</f>
        <v>0</v>
      </c>
      <c r="Q654" s="88">
        <f t="shared" si="531"/>
        <v>0</v>
      </c>
      <c r="R654" s="88">
        <f t="shared" si="532"/>
        <v>0</v>
      </c>
      <c r="S654" s="148">
        <f>'[1]реализация'!S22</f>
        <v>0</v>
      </c>
      <c r="T654" s="148">
        <f>'[1]реализация'!T22</f>
        <v>0</v>
      </c>
      <c r="U654" s="94">
        <f t="shared" si="533"/>
        <v>0</v>
      </c>
      <c r="V654" s="148">
        <f>'[1]реализация'!V22</f>
        <v>0</v>
      </c>
      <c r="W654" s="148">
        <f>'[1]реализация'!W22</f>
        <v>0</v>
      </c>
      <c r="X654" s="148">
        <f>'[1]реализация'!X22</f>
        <v>0</v>
      </c>
      <c r="Y654" s="148">
        <f>'[1]реализация'!Y22</f>
        <v>0</v>
      </c>
      <c r="Z654" s="148">
        <f>'[1]реализация'!Z22</f>
        <v>0</v>
      </c>
      <c r="AA654" s="154">
        <f>'[1]реализация'!AA22</f>
        <v>0</v>
      </c>
      <c r="AB654" s="95">
        <f t="shared" si="534"/>
        <v>0</v>
      </c>
      <c r="AC654" s="80">
        <f t="shared" si="522"/>
        <v>0</v>
      </c>
    </row>
    <row r="655" spans="1:29" ht="12.75">
      <c r="A655" s="81" t="s">
        <v>100</v>
      </c>
      <c r="B655" s="91">
        <f>'[2]реализация'!M655</f>
        <v>0</v>
      </c>
      <c r="C655" s="91">
        <f>'[2]реализация'!O655</f>
        <v>0</v>
      </c>
      <c r="D655" s="87">
        <f>'[1]реализация'!D23</f>
        <v>0</v>
      </c>
      <c r="E655" s="87">
        <f>'[1]реализация'!E23</f>
        <v>0</v>
      </c>
      <c r="F655" s="91">
        <f t="shared" si="535"/>
        <v>0</v>
      </c>
      <c r="G655" s="96">
        <f>'[1]реализация'!G23</f>
        <v>0</v>
      </c>
      <c r="H655" s="87">
        <f t="shared" si="517"/>
        <v>0</v>
      </c>
      <c r="I655" s="97">
        <f>'[1]реализация'!I23</f>
        <v>0</v>
      </c>
      <c r="J655" s="88">
        <f t="shared" si="527"/>
        <v>0</v>
      </c>
      <c r="K655" s="84">
        <f t="shared" si="518"/>
        <v>0</v>
      </c>
      <c r="L655" s="91">
        <f>'[1]реализация'!L23</f>
        <v>0</v>
      </c>
      <c r="M655" s="87">
        <f t="shared" si="528"/>
        <v>0</v>
      </c>
      <c r="N655" s="93">
        <f t="shared" si="529"/>
        <v>0</v>
      </c>
      <c r="O655" s="89">
        <f t="shared" si="530"/>
        <v>0</v>
      </c>
      <c r="P655" s="155">
        <f>'[1]реализация'!P23</f>
        <v>0</v>
      </c>
      <c r="Q655" s="88">
        <f t="shared" si="531"/>
        <v>0</v>
      </c>
      <c r="R655" s="88">
        <f t="shared" si="532"/>
        <v>0</v>
      </c>
      <c r="S655" s="148">
        <f>'[1]реализация'!S23</f>
        <v>0</v>
      </c>
      <c r="T655" s="148">
        <f>'[1]реализация'!T23</f>
        <v>0</v>
      </c>
      <c r="U655" s="94">
        <f t="shared" si="533"/>
        <v>0</v>
      </c>
      <c r="V655" s="148">
        <f>'[1]реализация'!V23</f>
        <v>0</v>
      </c>
      <c r="W655" s="148">
        <f>'[1]реализация'!W23</f>
        <v>0</v>
      </c>
      <c r="X655" s="148">
        <f>'[1]реализация'!X23</f>
        <v>0</v>
      </c>
      <c r="Y655" s="148">
        <f>'[1]реализация'!Y23</f>
        <v>0</v>
      </c>
      <c r="Z655" s="148">
        <f>'[1]реализация'!Z23</f>
        <v>0</v>
      </c>
      <c r="AA655" s="154">
        <f>'[1]реализация'!AA23</f>
        <v>0</v>
      </c>
      <c r="AB655" s="95">
        <f t="shared" si="534"/>
        <v>0</v>
      </c>
      <c r="AC655" s="80">
        <f t="shared" si="522"/>
        <v>0</v>
      </c>
    </row>
    <row r="656" spans="1:29" ht="12.75">
      <c r="A656" s="81" t="s">
        <v>101</v>
      </c>
      <c r="B656" s="91">
        <f>'[2]реализация'!M656</f>
        <v>0</v>
      </c>
      <c r="C656" s="91">
        <f>'[2]реализация'!O656</f>
        <v>0</v>
      </c>
      <c r="D656" s="87">
        <f>'[1]реализация'!D24</f>
        <v>0</v>
      </c>
      <c r="E656" s="87">
        <f>'[1]реализация'!E24</f>
        <v>0</v>
      </c>
      <c r="F656" s="91">
        <f t="shared" si="535"/>
        <v>0</v>
      </c>
      <c r="G656" s="96">
        <f>'[1]реализация'!G24</f>
        <v>0</v>
      </c>
      <c r="H656" s="87">
        <f t="shared" si="517"/>
        <v>0</v>
      </c>
      <c r="I656" s="97">
        <f>'[1]реализация'!I24</f>
        <v>0</v>
      </c>
      <c r="J656" s="88">
        <f t="shared" si="527"/>
        <v>0</v>
      </c>
      <c r="K656" s="84">
        <f t="shared" si="518"/>
        <v>0</v>
      </c>
      <c r="L656" s="91">
        <f>'[1]реализация'!L24</f>
        <v>0</v>
      </c>
      <c r="M656" s="87">
        <f t="shared" si="528"/>
        <v>0</v>
      </c>
      <c r="N656" s="93">
        <f t="shared" si="529"/>
        <v>0</v>
      </c>
      <c r="O656" s="89">
        <f t="shared" si="530"/>
        <v>0</v>
      </c>
      <c r="P656" s="155">
        <f>'[1]реализация'!P24</f>
        <v>0</v>
      </c>
      <c r="Q656" s="88">
        <f t="shared" si="531"/>
        <v>0</v>
      </c>
      <c r="R656" s="88">
        <f t="shared" si="532"/>
        <v>0</v>
      </c>
      <c r="S656" s="148">
        <f>'[1]реализация'!S24</f>
        <v>0</v>
      </c>
      <c r="T656" s="148">
        <f>'[1]реализация'!T24</f>
        <v>0</v>
      </c>
      <c r="U656" s="94">
        <f t="shared" si="533"/>
        <v>0</v>
      </c>
      <c r="V656" s="148">
        <f>'[1]реализация'!V24</f>
        <v>0</v>
      </c>
      <c r="W656" s="148">
        <f>'[1]реализация'!W24</f>
        <v>0</v>
      </c>
      <c r="X656" s="148">
        <f>'[1]реализация'!X24</f>
        <v>0</v>
      </c>
      <c r="Y656" s="148">
        <f>'[1]реализация'!Y24</f>
        <v>0</v>
      </c>
      <c r="Z656" s="148">
        <f>'[1]реализация'!Z24</f>
        <v>0</v>
      </c>
      <c r="AA656" s="154">
        <f>'[1]реализация'!AA24</f>
        <v>0</v>
      </c>
      <c r="AB656" s="95">
        <f t="shared" si="534"/>
        <v>0</v>
      </c>
      <c r="AC656" s="80">
        <f t="shared" si="522"/>
        <v>0</v>
      </c>
    </row>
    <row r="657" spans="1:29" ht="12.75">
      <c r="A657" s="81" t="s">
        <v>102</v>
      </c>
      <c r="B657" s="91">
        <f>'[2]реализация'!M657</f>
        <v>0</v>
      </c>
      <c r="C657" s="91">
        <f>'[2]реализация'!O657</f>
        <v>0</v>
      </c>
      <c r="D657" s="87">
        <f>'[1]реализация'!D25</f>
        <v>0</v>
      </c>
      <c r="E657" s="87">
        <f>'[1]реализация'!E25</f>
        <v>0</v>
      </c>
      <c r="F657" s="91">
        <f t="shared" si="535"/>
        <v>0</v>
      </c>
      <c r="G657" s="96">
        <f>'[1]реализация'!G25</f>
        <v>0</v>
      </c>
      <c r="H657" s="87">
        <f t="shared" si="517"/>
        <v>0</v>
      </c>
      <c r="I657" s="97">
        <f>'[1]реализация'!I25</f>
        <v>0</v>
      </c>
      <c r="J657" s="88">
        <f t="shared" si="527"/>
        <v>0</v>
      </c>
      <c r="K657" s="84">
        <f t="shared" si="518"/>
        <v>0</v>
      </c>
      <c r="L657" s="91">
        <f>'[1]реализация'!L25</f>
        <v>0</v>
      </c>
      <c r="M657" s="87">
        <f t="shared" si="528"/>
        <v>0</v>
      </c>
      <c r="N657" s="93">
        <f t="shared" si="529"/>
        <v>0</v>
      </c>
      <c r="O657" s="89">
        <f t="shared" si="530"/>
        <v>0</v>
      </c>
      <c r="P657" s="155">
        <f>'[1]реализация'!P25</f>
        <v>0</v>
      </c>
      <c r="Q657" s="88">
        <f t="shared" si="531"/>
        <v>0</v>
      </c>
      <c r="R657" s="88">
        <f t="shared" si="532"/>
        <v>0</v>
      </c>
      <c r="S657" s="148">
        <f>'[1]реализация'!S25</f>
        <v>0</v>
      </c>
      <c r="T657" s="148">
        <f>'[1]реализация'!T25</f>
        <v>0</v>
      </c>
      <c r="U657" s="94">
        <f t="shared" si="533"/>
        <v>0</v>
      </c>
      <c r="V657" s="148">
        <f>'[1]реализация'!V25</f>
        <v>0</v>
      </c>
      <c r="W657" s="148">
        <f>'[1]реализация'!W25</f>
        <v>0</v>
      </c>
      <c r="X657" s="148">
        <f>'[1]реализация'!X25</f>
        <v>0</v>
      </c>
      <c r="Y657" s="148">
        <f>'[1]реализация'!Y25</f>
        <v>0</v>
      </c>
      <c r="Z657" s="148">
        <f>'[1]реализация'!Z25</f>
        <v>0</v>
      </c>
      <c r="AA657" s="154">
        <f>'[1]реализация'!AA25</f>
        <v>0</v>
      </c>
      <c r="AB657" s="95">
        <f t="shared" si="534"/>
        <v>0</v>
      </c>
      <c r="AC657" s="80">
        <f t="shared" si="522"/>
        <v>0</v>
      </c>
    </row>
    <row r="658" spans="1:29" ht="12.75">
      <c r="A658" s="81" t="s">
        <v>103</v>
      </c>
      <c r="B658" s="91">
        <f>'[2]реализация'!M658</f>
        <v>0</v>
      </c>
      <c r="C658" s="91">
        <f>'[2]реализация'!O658</f>
        <v>0</v>
      </c>
      <c r="D658" s="87">
        <f>'[1]реализация'!D26</f>
        <v>0</v>
      </c>
      <c r="E658" s="87">
        <f>'[1]реализация'!E26</f>
        <v>0</v>
      </c>
      <c r="F658" s="91">
        <f t="shared" si="535"/>
        <v>0</v>
      </c>
      <c r="G658" s="96">
        <f>'[1]реализация'!G26</f>
        <v>0</v>
      </c>
      <c r="H658" s="87">
        <f t="shared" si="517"/>
        <v>0</v>
      </c>
      <c r="I658" s="97">
        <f>'[1]реализация'!I26</f>
        <v>0</v>
      </c>
      <c r="J658" s="88">
        <f t="shared" si="527"/>
        <v>0</v>
      </c>
      <c r="K658" s="84">
        <f t="shared" si="518"/>
        <v>0</v>
      </c>
      <c r="L658" s="91">
        <f>'[1]реализация'!L26</f>
        <v>0</v>
      </c>
      <c r="M658" s="87">
        <f t="shared" si="528"/>
        <v>0</v>
      </c>
      <c r="N658" s="93">
        <f t="shared" si="529"/>
        <v>0</v>
      </c>
      <c r="O658" s="89">
        <f t="shared" si="530"/>
        <v>0</v>
      </c>
      <c r="P658" s="155">
        <f>'[1]реализация'!P26</f>
        <v>0</v>
      </c>
      <c r="Q658" s="88">
        <f t="shared" si="531"/>
        <v>0</v>
      </c>
      <c r="R658" s="88">
        <f t="shared" si="532"/>
        <v>0</v>
      </c>
      <c r="S658" s="148">
        <f>'[1]реализация'!S26</f>
        <v>0</v>
      </c>
      <c r="T658" s="148">
        <f>'[1]реализация'!T26</f>
        <v>0</v>
      </c>
      <c r="U658" s="94">
        <f t="shared" si="533"/>
        <v>0</v>
      </c>
      <c r="V658" s="148">
        <f>'[1]реализация'!V26</f>
        <v>0</v>
      </c>
      <c r="W658" s="148">
        <f>'[1]реализация'!W26</f>
        <v>0</v>
      </c>
      <c r="X658" s="148">
        <f>'[1]реализация'!X26</f>
        <v>0</v>
      </c>
      <c r="Y658" s="148">
        <f>'[1]реализация'!Y26</f>
        <v>0</v>
      </c>
      <c r="Z658" s="148">
        <f>'[1]реализация'!Z26</f>
        <v>0</v>
      </c>
      <c r="AA658" s="154">
        <f>'[1]реализация'!AA26</f>
        <v>0</v>
      </c>
      <c r="AB658" s="95">
        <f t="shared" si="534"/>
        <v>0</v>
      </c>
      <c r="AC658" s="80">
        <f t="shared" si="522"/>
        <v>0</v>
      </c>
    </row>
    <row r="659" spans="1:29" ht="12.75">
      <c r="A659" s="81" t="s">
        <v>104</v>
      </c>
      <c r="B659" s="91">
        <f>'[2]реализация'!M659</f>
        <v>31383</v>
      </c>
      <c r="C659" s="91">
        <f>'[2]реализация'!O659</f>
        <v>1820</v>
      </c>
      <c r="D659" s="87">
        <f>'[1]реализация'!D27</f>
        <v>4141.778</v>
      </c>
      <c r="E659" s="87">
        <f>'[1]реализация'!E27</f>
        <v>14005.9124612</v>
      </c>
      <c r="F659" s="91">
        <v>33335</v>
      </c>
      <c r="G659" s="96">
        <v>1562</v>
      </c>
      <c r="H659" s="87">
        <f t="shared" si="517"/>
        <v>238.00662821752292</v>
      </c>
      <c r="I659" s="97">
        <v>698</v>
      </c>
      <c r="J659" s="88">
        <f t="shared" si="527"/>
        <v>32471</v>
      </c>
      <c r="K659" s="84">
        <f t="shared" si="518"/>
        <v>231.83780485529283</v>
      </c>
      <c r="L659" s="91">
        <f>'[1]реализация'!L27</f>
        <v>0</v>
      </c>
      <c r="M659" s="87">
        <f t="shared" si="528"/>
        <v>12053.912461200001</v>
      </c>
      <c r="N659" s="93">
        <f t="shared" si="529"/>
        <v>-19329.0875388</v>
      </c>
      <c r="O659" s="89">
        <f t="shared" si="530"/>
        <v>956</v>
      </c>
      <c r="P659" s="155">
        <v>11369</v>
      </c>
      <c r="Q659" s="88">
        <f t="shared" si="531"/>
        <v>686</v>
      </c>
      <c r="R659" s="88">
        <f t="shared" si="532"/>
        <v>0</v>
      </c>
      <c r="S659" s="148">
        <f>'[1]реализация'!S27</f>
        <v>0</v>
      </c>
      <c r="T659" s="148">
        <f>'[1]реализация'!T27</f>
        <v>0</v>
      </c>
      <c r="U659" s="94">
        <f t="shared" si="533"/>
        <v>0</v>
      </c>
      <c r="V659" s="148">
        <f>'[1]реализация'!V27</f>
        <v>0</v>
      </c>
      <c r="W659" s="148">
        <f>'[1]реализация'!W27</f>
        <v>0</v>
      </c>
      <c r="X659" s="148">
        <v>686</v>
      </c>
      <c r="Y659" s="148">
        <f>'[1]реализация'!Y27</f>
        <v>0</v>
      </c>
      <c r="Z659" s="148">
        <f>'[1]реализация'!Z27</f>
        <v>0</v>
      </c>
      <c r="AA659" s="154">
        <f>'[1]реализация'!AA27</f>
        <v>0</v>
      </c>
      <c r="AB659" s="95">
        <f t="shared" si="534"/>
        <v>12055</v>
      </c>
      <c r="AC659" s="80">
        <f t="shared" si="522"/>
        <v>1.0875387999985833</v>
      </c>
    </row>
    <row r="660" spans="1:29" ht="12.75">
      <c r="A660" s="81" t="s">
        <v>105</v>
      </c>
      <c r="B660" s="91">
        <f>'[2]реализация'!M660</f>
        <v>73</v>
      </c>
      <c r="C660" s="91">
        <f>'[2]реализация'!O660</f>
        <v>0</v>
      </c>
      <c r="D660" s="87">
        <f>'[1]реализация'!D28</f>
        <v>2425.7989999999995</v>
      </c>
      <c r="E660" s="87">
        <f>'[1]реализация'!E28</f>
        <v>8184.9173434</v>
      </c>
      <c r="F660" s="91">
        <v>8258</v>
      </c>
      <c r="G660" s="96">
        <v>0</v>
      </c>
      <c r="H660" s="87">
        <f t="shared" si="517"/>
        <v>100.89289425334185</v>
      </c>
      <c r="I660" s="97">
        <v>171</v>
      </c>
      <c r="J660" s="88">
        <f t="shared" si="527"/>
        <v>8429</v>
      </c>
      <c r="K660" s="84">
        <f t="shared" si="518"/>
        <v>102.98210288949122</v>
      </c>
      <c r="L660" s="91">
        <f>'[1]реализация'!L28</f>
        <v>0</v>
      </c>
      <c r="M660" s="87">
        <f t="shared" si="528"/>
        <v>-0.08265659999960917</v>
      </c>
      <c r="N660" s="93">
        <f t="shared" si="529"/>
        <v>-73.08265659999961</v>
      </c>
      <c r="O660" s="89">
        <f t="shared" si="530"/>
        <v>171</v>
      </c>
      <c r="P660" s="155">
        <v>0</v>
      </c>
      <c r="Q660" s="88">
        <f>R660+U660+X660</f>
        <v>0</v>
      </c>
      <c r="R660" s="88">
        <f>SUM(S660:T660)</f>
        <v>0</v>
      </c>
      <c r="S660" s="148">
        <f>'[1]реализация'!S28</f>
        <v>0</v>
      </c>
      <c r="T660" s="148">
        <f>'[1]реализация'!T28</f>
        <v>0</v>
      </c>
      <c r="U660" s="94">
        <f>SUM(V660:W660)</f>
        <v>0</v>
      </c>
      <c r="V660" s="148">
        <f>'[1]реализация'!V28</f>
        <v>0</v>
      </c>
      <c r="W660" s="148">
        <f>'[1]реализация'!W28</f>
        <v>0</v>
      </c>
      <c r="X660" s="148">
        <f>'[1]реализация'!X28</f>
        <v>0</v>
      </c>
      <c r="Y660" s="148">
        <f>'[1]реализация'!Y28</f>
        <v>0</v>
      </c>
      <c r="Z660" s="148">
        <f>'[1]реализация'!Z28</f>
        <v>0</v>
      </c>
      <c r="AA660" s="154">
        <f>'[1]реализация'!AA28</f>
        <v>0</v>
      </c>
      <c r="AB660" s="95">
        <f>P660+Q660+Y660+Z660-AA660</f>
        <v>0</v>
      </c>
      <c r="AC660" s="80">
        <f>AB660-M660</f>
        <v>0.08265659999960917</v>
      </c>
    </row>
    <row r="661" spans="1:29" ht="11.25">
      <c r="A661" s="81" t="s">
        <v>106</v>
      </c>
      <c r="B661" s="87">
        <f aca="true" t="shared" si="536" ref="B661:G661">SUM(B662:B666)</f>
        <v>3018</v>
      </c>
      <c r="C661" s="87">
        <f t="shared" si="536"/>
        <v>1431</v>
      </c>
      <c r="D661" s="87">
        <f t="shared" si="536"/>
        <v>16476.431</v>
      </c>
      <c r="E661" s="87">
        <f t="shared" si="536"/>
        <v>50064.20456</v>
      </c>
      <c r="F661" s="87">
        <f t="shared" si="536"/>
        <v>51389</v>
      </c>
      <c r="G661" s="87">
        <f t="shared" si="536"/>
        <v>1431</v>
      </c>
      <c r="H661" s="87">
        <f t="shared" si="517"/>
        <v>102.64619292694901</v>
      </c>
      <c r="I661" s="88">
        <f>SUM(I662:I666)</f>
        <v>5094</v>
      </c>
      <c r="J661" s="88">
        <f>SUM(J662:J666)</f>
        <v>55052</v>
      </c>
      <c r="K661" s="84">
        <f t="shared" si="518"/>
        <v>109.96279773909585</v>
      </c>
      <c r="L661" s="87">
        <f>SUM(L662:L666)</f>
        <v>0</v>
      </c>
      <c r="M661" s="87">
        <f>SUM(M662:M666)</f>
        <v>1693.2045599999988</v>
      </c>
      <c r="N661" s="87">
        <f>SUM(N662:N666)</f>
        <v>-1324.7954400000012</v>
      </c>
      <c r="O661" s="89">
        <f>SUM(O662:O666)</f>
        <v>5094</v>
      </c>
      <c r="P661" s="90">
        <f aca="true" t="shared" si="537" ref="P661:AB661">SUM(P662:P666)</f>
        <v>1692</v>
      </c>
      <c r="Q661" s="87">
        <f t="shared" si="537"/>
        <v>0</v>
      </c>
      <c r="R661" s="87">
        <f t="shared" si="537"/>
        <v>0</v>
      </c>
      <c r="S661" s="87">
        <f t="shared" si="537"/>
        <v>0</v>
      </c>
      <c r="T661" s="87">
        <f t="shared" si="537"/>
        <v>0</v>
      </c>
      <c r="U661" s="87">
        <f t="shared" si="537"/>
        <v>0</v>
      </c>
      <c r="V661" s="87">
        <f t="shared" si="537"/>
        <v>0</v>
      </c>
      <c r="W661" s="87">
        <f t="shared" si="537"/>
        <v>0</v>
      </c>
      <c r="X661" s="87">
        <f t="shared" si="537"/>
        <v>0</v>
      </c>
      <c r="Y661" s="87">
        <f t="shared" si="537"/>
        <v>0</v>
      </c>
      <c r="Z661" s="87">
        <f t="shared" si="537"/>
        <v>0</v>
      </c>
      <c r="AA661" s="87">
        <f t="shared" si="537"/>
        <v>0</v>
      </c>
      <c r="AB661" s="89">
        <f t="shared" si="537"/>
        <v>1692</v>
      </c>
      <c r="AC661" s="80">
        <f aca="true" t="shared" si="538" ref="AC661:AC690">AB661-M661</f>
        <v>-1.2045599999987644</v>
      </c>
    </row>
    <row r="662" spans="1:29" ht="11.25">
      <c r="A662" s="81" t="s">
        <v>107</v>
      </c>
      <c r="B662" s="91">
        <f>'[2]реализация'!M662</f>
        <v>0</v>
      </c>
      <c r="C662" s="91">
        <f>'[2]реализация'!O662</f>
        <v>1150</v>
      </c>
      <c r="D662" s="87">
        <f>'[1]реализация'!D30</f>
        <v>11159.454</v>
      </c>
      <c r="E662" s="87">
        <f>'[1]реализация'!E30</f>
        <v>32974.1723784</v>
      </c>
      <c r="F662" s="91">
        <v>32974</v>
      </c>
      <c r="G662" s="91">
        <v>1150</v>
      </c>
      <c r="H662" s="87">
        <f t="shared" si="517"/>
        <v>99.99947723206508</v>
      </c>
      <c r="I662" s="92">
        <v>387</v>
      </c>
      <c r="J662" s="88">
        <f aca="true" t="shared" si="539" ref="J662:J674">F662-G662+I662</f>
        <v>32211</v>
      </c>
      <c r="K662" s="84">
        <f t="shared" si="518"/>
        <v>97.68554500885693</v>
      </c>
      <c r="L662" s="91">
        <v>0</v>
      </c>
      <c r="M662" s="87">
        <f aca="true" t="shared" si="540" ref="M662:M674">B662+E662-F662-L662</f>
        <v>0.1723783999987063</v>
      </c>
      <c r="N662" s="93">
        <f aca="true" t="shared" si="541" ref="N662:N674">M662-B662</f>
        <v>0.1723783999987063</v>
      </c>
      <c r="O662" s="89">
        <f aca="true" t="shared" si="542" ref="O662:O674">C662-G662+I662</f>
        <v>387</v>
      </c>
      <c r="P662" s="155">
        <v>0</v>
      </c>
      <c r="Q662" s="88">
        <f>R662+U662+X662</f>
        <v>0</v>
      </c>
      <c r="R662" s="88">
        <f>SUM(S662:T662)</f>
        <v>0</v>
      </c>
      <c r="S662" s="148">
        <f>'[1]реализация'!S30</f>
        <v>0</v>
      </c>
      <c r="T662" s="148">
        <f>'[1]реализация'!T30</f>
        <v>0</v>
      </c>
      <c r="U662" s="94">
        <f>SUM(V662:W662)</f>
        <v>0</v>
      </c>
      <c r="V662" s="148">
        <f>'[1]реализация'!V30</f>
        <v>0</v>
      </c>
      <c r="W662" s="148">
        <f>'[1]реализация'!W30</f>
        <v>0</v>
      </c>
      <c r="X662" s="148">
        <f>'[1]реализация'!X30</f>
        <v>0</v>
      </c>
      <c r="Y662" s="148">
        <f>'[1]реализация'!Y30</f>
        <v>0</v>
      </c>
      <c r="Z662" s="148">
        <f>'[1]реализация'!Z30</f>
        <v>0</v>
      </c>
      <c r="AA662" s="154">
        <f>'[1]реализация'!AA30</f>
        <v>0</v>
      </c>
      <c r="AB662" s="95">
        <f aca="true" t="shared" si="543" ref="AB662:AB671">P662+Q662+Y662+Z662-AA662</f>
        <v>0</v>
      </c>
      <c r="AC662" s="80">
        <f t="shared" si="538"/>
        <v>-0.1723783999987063</v>
      </c>
    </row>
    <row r="663" spans="1:29" ht="12.75">
      <c r="A663" s="81" t="s">
        <v>108</v>
      </c>
      <c r="B663" s="91">
        <f>'[2]реализация'!M663</f>
        <v>0</v>
      </c>
      <c r="C663" s="91">
        <f>'[2]реализация'!O663</f>
        <v>281</v>
      </c>
      <c r="D663" s="87">
        <f>'[1]реализация'!D31</f>
        <v>1080.133</v>
      </c>
      <c r="E663" s="87">
        <f>'[1]реализация'!E31</f>
        <v>3002.980100199999</v>
      </c>
      <c r="F663" s="91">
        <v>2611</v>
      </c>
      <c r="G663" s="96">
        <v>281</v>
      </c>
      <c r="H663" s="87">
        <f t="shared" si="517"/>
        <v>86.94696311261293</v>
      </c>
      <c r="I663" s="97">
        <v>0</v>
      </c>
      <c r="J663" s="88">
        <f t="shared" si="539"/>
        <v>2330</v>
      </c>
      <c r="K663" s="84">
        <f t="shared" si="518"/>
        <v>77.58959174737193</v>
      </c>
      <c r="L663" s="91">
        <v>0</v>
      </c>
      <c r="M663" s="87">
        <f t="shared" si="540"/>
        <v>391.980100199999</v>
      </c>
      <c r="N663" s="93">
        <f t="shared" si="541"/>
        <v>391.980100199999</v>
      </c>
      <c r="O663" s="89">
        <f t="shared" si="542"/>
        <v>0</v>
      </c>
      <c r="P663" s="155">
        <v>392</v>
      </c>
      <c r="Q663" s="88">
        <f aca="true" t="shared" si="544" ref="Q663:Q671">R663+U663+X663</f>
        <v>0</v>
      </c>
      <c r="R663" s="88">
        <f aca="true" t="shared" si="545" ref="R663:R671">SUM(S663:T663)</f>
        <v>0</v>
      </c>
      <c r="S663" s="148">
        <f>'[1]реализация'!S31</f>
        <v>0</v>
      </c>
      <c r="T663" s="148">
        <f>'[1]реализация'!T31</f>
        <v>0</v>
      </c>
      <c r="U663" s="94">
        <f aca="true" t="shared" si="546" ref="U663:U671">SUM(V663:W663)</f>
        <v>0</v>
      </c>
      <c r="V663" s="148">
        <f>'[1]реализация'!V31</f>
        <v>0</v>
      </c>
      <c r="W663" s="148">
        <f>'[1]реализация'!W31</f>
        <v>0</v>
      </c>
      <c r="X663" s="148">
        <f>'[1]реализация'!X31</f>
        <v>0</v>
      </c>
      <c r="Y663" s="148">
        <f>'[1]реализация'!Y31</f>
        <v>0</v>
      </c>
      <c r="Z663" s="148">
        <f>'[1]реализация'!Z31</f>
        <v>0</v>
      </c>
      <c r="AA663" s="154">
        <f>'[1]реализация'!AA31</f>
        <v>0</v>
      </c>
      <c r="AB663" s="95">
        <f t="shared" si="543"/>
        <v>392</v>
      </c>
      <c r="AC663" s="80">
        <f t="shared" si="538"/>
        <v>0.019899800000985124</v>
      </c>
    </row>
    <row r="664" spans="1:29" ht="12.75">
      <c r="A664" s="81" t="s">
        <v>109</v>
      </c>
      <c r="B664" s="91">
        <f>'[2]реализация'!M664</f>
        <v>1066</v>
      </c>
      <c r="C664" s="91">
        <f>'[2]реализация'!O664</f>
        <v>0</v>
      </c>
      <c r="D664" s="87">
        <f>'[1]реализация'!D32</f>
        <v>3482.0490000000004</v>
      </c>
      <c r="E664" s="87">
        <f>'[1]реализация'!E32</f>
        <v>11269.775153800001</v>
      </c>
      <c r="F664" s="91">
        <v>12336</v>
      </c>
      <c r="G664" s="96">
        <v>0</v>
      </c>
      <c r="H664" s="87">
        <f t="shared" si="517"/>
        <v>109.46092385738933</v>
      </c>
      <c r="I664" s="97">
        <v>4665</v>
      </c>
      <c r="J664" s="88">
        <f t="shared" si="539"/>
        <v>17001</v>
      </c>
      <c r="K664" s="84">
        <f t="shared" si="518"/>
        <v>150.8548286721365</v>
      </c>
      <c r="L664" s="91">
        <v>0</v>
      </c>
      <c r="M664" s="87">
        <f t="shared" si="540"/>
        <v>-0.2248461999988649</v>
      </c>
      <c r="N664" s="93">
        <f t="shared" si="541"/>
        <v>-1066.2248461999989</v>
      </c>
      <c r="O664" s="89">
        <f t="shared" si="542"/>
        <v>4665</v>
      </c>
      <c r="P664" s="155">
        <v>0</v>
      </c>
      <c r="Q664" s="88">
        <f t="shared" si="544"/>
        <v>0</v>
      </c>
      <c r="R664" s="88">
        <f t="shared" si="545"/>
        <v>0</v>
      </c>
      <c r="S664" s="148">
        <f>'[1]реализация'!S32</f>
        <v>0</v>
      </c>
      <c r="T664" s="148">
        <f>'[1]реализация'!T32</f>
        <v>0</v>
      </c>
      <c r="U664" s="94">
        <f t="shared" si="546"/>
        <v>0</v>
      </c>
      <c r="V664" s="148">
        <f>'[1]реализация'!V32</f>
        <v>0</v>
      </c>
      <c r="W664" s="148">
        <f>'[1]реализация'!W32</f>
        <v>0</v>
      </c>
      <c r="X664" s="148">
        <f>'[1]реализация'!X32</f>
        <v>0</v>
      </c>
      <c r="Y664" s="148">
        <f>'[1]реализация'!Y32</f>
        <v>0</v>
      </c>
      <c r="Z664" s="148">
        <f>'[1]реализация'!Z32</f>
        <v>0</v>
      </c>
      <c r="AA664" s="154">
        <f>'[1]реализация'!AA32</f>
        <v>0</v>
      </c>
      <c r="AB664" s="95">
        <f t="shared" si="543"/>
        <v>0</v>
      </c>
      <c r="AC664" s="80">
        <f t="shared" si="538"/>
        <v>0.2248461999988649</v>
      </c>
    </row>
    <row r="665" spans="1:29" ht="12.75">
      <c r="A665" s="81" t="s">
        <v>110</v>
      </c>
      <c r="B665" s="91">
        <f>'[2]реализация'!M665</f>
        <v>1952</v>
      </c>
      <c r="C665" s="91">
        <f>'[2]реализация'!O665</f>
        <v>0</v>
      </c>
      <c r="D665" s="87">
        <f>'[1]реализация'!D33</f>
        <v>754.7950000000001</v>
      </c>
      <c r="E665" s="87">
        <f>'[1]реализация'!E33</f>
        <v>2817.2769276</v>
      </c>
      <c r="F665" s="91">
        <v>3468</v>
      </c>
      <c r="G665" s="96">
        <f>'[1]реализация'!G33</f>
        <v>0</v>
      </c>
      <c r="H665" s="87">
        <f t="shared" si="517"/>
        <v>123.09758994669873</v>
      </c>
      <c r="I665" s="97">
        <v>42</v>
      </c>
      <c r="J665" s="88">
        <f t="shared" si="539"/>
        <v>3510</v>
      </c>
      <c r="K665" s="84">
        <f t="shared" si="518"/>
        <v>124.58839120902898</v>
      </c>
      <c r="L665" s="91">
        <v>0</v>
      </c>
      <c r="M665" s="87">
        <f t="shared" si="540"/>
        <v>1301.2769276</v>
      </c>
      <c r="N665" s="93">
        <f t="shared" si="541"/>
        <v>-650.7230724000001</v>
      </c>
      <c r="O665" s="89">
        <f t="shared" si="542"/>
        <v>42</v>
      </c>
      <c r="P665" s="155">
        <v>1300</v>
      </c>
      <c r="Q665" s="88">
        <f t="shared" si="544"/>
        <v>0</v>
      </c>
      <c r="R665" s="88">
        <f t="shared" si="545"/>
        <v>0</v>
      </c>
      <c r="S665" s="148">
        <f>'[1]реализация'!S33</f>
        <v>0</v>
      </c>
      <c r="T665" s="148">
        <f>'[1]реализация'!T33</f>
        <v>0</v>
      </c>
      <c r="U665" s="94">
        <f t="shared" si="546"/>
        <v>0</v>
      </c>
      <c r="V665" s="148">
        <f>'[1]реализация'!V33</f>
        <v>0</v>
      </c>
      <c r="W665" s="148">
        <f>'[1]реализация'!W33</f>
        <v>0</v>
      </c>
      <c r="X665" s="148">
        <f>'[1]реализация'!X33</f>
        <v>0</v>
      </c>
      <c r="Y665" s="148">
        <f>'[1]реализация'!Y33</f>
        <v>0</v>
      </c>
      <c r="Z665" s="148">
        <f>'[1]реализация'!Z33</f>
        <v>0</v>
      </c>
      <c r="AA665" s="154">
        <f>'[1]реализация'!AA33</f>
        <v>0</v>
      </c>
      <c r="AB665" s="95">
        <f t="shared" si="543"/>
        <v>1300</v>
      </c>
      <c r="AC665" s="80">
        <f t="shared" si="538"/>
        <v>-1.2769275999999081</v>
      </c>
    </row>
    <row r="666" spans="1:29" ht="12.75">
      <c r="A666" s="81" t="s">
        <v>111</v>
      </c>
      <c r="B666" s="91">
        <f>'[2]реализация'!M666</f>
        <v>0</v>
      </c>
      <c r="C666" s="91">
        <f>'[2]реализация'!O666</f>
        <v>0</v>
      </c>
      <c r="D666" s="87">
        <f>'[1]реализация'!D34</f>
        <v>0</v>
      </c>
      <c r="E666" s="87">
        <f>'[1]реализация'!E34</f>
        <v>0</v>
      </c>
      <c r="F666" s="91">
        <f t="shared" si="535"/>
        <v>0</v>
      </c>
      <c r="G666" s="96">
        <f>'[1]реализация'!G34</f>
        <v>0</v>
      </c>
      <c r="H666" s="87">
        <f t="shared" si="517"/>
        <v>0</v>
      </c>
      <c r="I666" s="97">
        <f>'[1]реализация'!I34</f>
        <v>0</v>
      </c>
      <c r="J666" s="88">
        <f t="shared" si="539"/>
        <v>0</v>
      </c>
      <c r="K666" s="84">
        <f t="shared" si="518"/>
        <v>0</v>
      </c>
      <c r="L666" s="91">
        <v>0</v>
      </c>
      <c r="M666" s="87">
        <f t="shared" si="540"/>
        <v>0</v>
      </c>
      <c r="N666" s="93">
        <f t="shared" si="541"/>
        <v>0</v>
      </c>
      <c r="O666" s="89">
        <f t="shared" si="542"/>
        <v>0</v>
      </c>
      <c r="P666" s="155">
        <f>'[1]реализация'!P34</f>
        <v>0</v>
      </c>
      <c r="Q666" s="88">
        <f t="shared" si="544"/>
        <v>0</v>
      </c>
      <c r="R666" s="88">
        <f t="shared" si="545"/>
        <v>0</v>
      </c>
      <c r="S666" s="148">
        <f>'[1]реализация'!S34</f>
        <v>0</v>
      </c>
      <c r="T666" s="148">
        <f>'[1]реализация'!T34</f>
        <v>0</v>
      </c>
      <c r="U666" s="94">
        <f t="shared" si="546"/>
        <v>0</v>
      </c>
      <c r="V666" s="148">
        <f>'[1]реализация'!V34</f>
        <v>0</v>
      </c>
      <c r="W666" s="148">
        <f>'[1]реализация'!W34</f>
        <v>0</v>
      </c>
      <c r="X666" s="148">
        <f>'[1]реализация'!X34</f>
        <v>0</v>
      </c>
      <c r="Y666" s="148">
        <f>'[1]реализация'!Y34</f>
        <v>0</v>
      </c>
      <c r="Z666" s="148">
        <f>'[1]реализация'!Z34</f>
        <v>0</v>
      </c>
      <c r="AA666" s="154">
        <f>'[1]реализация'!AA34</f>
        <v>0</v>
      </c>
      <c r="AB666" s="95">
        <f t="shared" si="543"/>
        <v>0</v>
      </c>
      <c r="AC666" s="80">
        <f t="shared" si="538"/>
        <v>0</v>
      </c>
    </row>
    <row r="667" spans="1:29" ht="12.75">
      <c r="A667" s="81" t="s">
        <v>112</v>
      </c>
      <c r="B667" s="91">
        <f>'[2]реализация'!M667</f>
        <v>0</v>
      </c>
      <c r="C667" s="91">
        <f>'[2]реализация'!O667</f>
        <v>0</v>
      </c>
      <c r="D667" s="87">
        <f>'[1]реализация'!D35</f>
        <v>0</v>
      </c>
      <c r="E667" s="87">
        <f>'[1]реализация'!E35</f>
        <v>0</v>
      </c>
      <c r="F667" s="91">
        <f t="shared" si="535"/>
        <v>0</v>
      </c>
      <c r="G667" s="96">
        <f>'[1]реализация'!G35</f>
        <v>0</v>
      </c>
      <c r="H667" s="87">
        <f t="shared" si="517"/>
        <v>0</v>
      </c>
      <c r="I667" s="97">
        <f>'[1]реализация'!I35</f>
        <v>0</v>
      </c>
      <c r="J667" s="88">
        <f t="shared" si="539"/>
        <v>0</v>
      </c>
      <c r="K667" s="84">
        <f t="shared" si="518"/>
        <v>0</v>
      </c>
      <c r="L667" s="91">
        <v>0</v>
      </c>
      <c r="M667" s="87">
        <f t="shared" si="540"/>
        <v>0</v>
      </c>
      <c r="N667" s="93">
        <f t="shared" si="541"/>
        <v>0</v>
      </c>
      <c r="O667" s="89">
        <f t="shared" si="542"/>
        <v>0</v>
      </c>
      <c r="P667" s="155">
        <f>'[1]реализация'!P35</f>
        <v>0</v>
      </c>
      <c r="Q667" s="88">
        <f t="shared" si="544"/>
        <v>0</v>
      </c>
      <c r="R667" s="88">
        <f t="shared" si="545"/>
        <v>0</v>
      </c>
      <c r="S667" s="148">
        <f>'[1]реализация'!S35</f>
        <v>0</v>
      </c>
      <c r="T667" s="148">
        <f>'[1]реализация'!T35</f>
        <v>0</v>
      </c>
      <c r="U667" s="94">
        <f t="shared" si="546"/>
        <v>0</v>
      </c>
      <c r="V667" s="148">
        <f>'[1]реализация'!V35</f>
        <v>0</v>
      </c>
      <c r="W667" s="148">
        <f>'[1]реализация'!W35</f>
        <v>0</v>
      </c>
      <c r="X667" s="148">
        <f>'[1]реализация'!X35</f>
        <v>0</v>
      </c>
      <c r="Y667" s="148">
        <f>'[1]реализация'!Y35</f>
        <v>0</v>
      </c>
      <c r="Z667" s="148">
        <f>'[1]реализация'!Z35</f>
        <v>0</v>
      </c>
      <c r="AA667" s="154">
        <f>'[1]реализация'!AA35</f>
        <v>0</v>
      </c>
      <c r="AB667" s="95">
        <f t="shared" si="543"/>
        <v>0</v>
      </c>
      <c r="AC667" s="80">
        <f t="shared" si="538"/>
        <v>0</v>
      </c>
    </row>
    <row r="668" spans="1:29" ht="12.75">
      <c r="A668" s="81" t="s">
        <v>113</v>
      </c>
      <c r="B668" s="91">
        <f>'[2]реализация'!M668</f>
        <v>0</v>
      </c>
      <c r="C668" s="91">
        <f>'[2]реализация'!O668</f>
        <v>27</v>
      </c>
      <c r="D668" s="87">
        <f>'[1]реализация'!D36</f>
        <v>9869.922999999999</v>
      </c>
      <c r="E668" s="87">
        <f>'[1]реализация'!E36</f>
        <v>37520.62579</v>
      </c>
      <c r="F668" s="91">
        <v>78</v>
      </c>
      <c r="G668" s="96">
        <v>24</v>
      </c>
      <c r="H668" s="87">
        <f t="shared" si="517"/>
        <v>0.20788565850836252</v>
      </c>
      <c r="I668" s="97">
        <v>44</v>
      </c>
      <c r="J668" s="88">
        <f t="shared" si="539"/>
        <v>98</v>
      </c>
      <c r="K668" s="84">
        <f t="shared" si="518"/>
        <v>0.26118967351050676</v>
      </c>
      <c r="L668" s="91">
        <f>'[1]реализация'!L36</f>
        <v>0</v>
      </c>
      <c r="M668" s="87">
        <f t="shared" si="540"/>
        <v>37442.62579</v>
      </c>
      <c r="N668" s="93">
        <f t="shared" si="541"/>
        <v>37442.62579</v>
      </c>
      <c r="O668" s="89">
        <f t="shared" si="542"/>
        <v>47</v>
      </c>
      <c r="P668" s="155">
        <v>37442</v>
      </c>
      <c r="Q668" s="88">
        <f t="shared" si="544"/>
        <v>0</v>
      </c>
      <c r="R668" s="88">
        <f t="shared" si="545"/>
        <v>0</v>
      </c>
      <c r="S668" s="148">
        <f>'[1]реализация'!S36</f>
        <v>0</v>
      </c>
      <c r="T668" s="148">
        <f>'[1]реализация'!T36</f>
        <v>0</v>
      </c>
      <c r="U668" s="94">
        <f t="shared" si="546"/>
        <v>0</v>
      </c>
      <c r="V668" s="148">
        <f>'[1]реализация'!V36</f>
        <v>0</v>
      </c>
      <c r="W668" s="148">
        <f>'[1]реализация'!W36</f>
        <v>0</v>
      </c>
      <c r="X668" s="148">
        <f>'[1]реализация'!X36</f>
        <v>0</v>
      </c>
      <c r="Y668" s="148">
        <f>'[1]реализация'!Y36</f>
        <v>0</v>
      </c>
      <c r="Z668" s="148">
        <f>'[1]реализация'!Z36</f>
        <v>0</v>
      </c>
      <c r="AA668" s="154">
        <f>'[1]реализация'!AA36</f>
        <v>0</v>
      </c>
      <c r="AB668" s="95">
        <f t="shared" si="543"/>
        <v>37442</v>
      </c>
      <c r="AC668" s="98">
        <f t="shared" si="538"/>
        <v>-0.6257899999982328</v>
      </c>
    </row>
    <row r="669" spans="1:29" ht="12.75">
      <c r="A669" s="81" t="s">
        <v>114</v>
      </c>
      <c r="B669" s="91">
        <f>'[2]реализация'!M669</f>
        <v>64186</v>
      </c>
      <c r="C669" s="91">
        <f>'[2]реализация'!O669</f>
        <v>6</v>
      </c>
      <c r="D669" s="87">
        <f>'[1]реализация'!D37</f>
        <v>10152.544</v>
      </c>
      <c r="E669" s="87">
        <f>'[1]реализация'!E37</f>
        <v>36072.2617648</v>
      </c>
      <c r="F669" s="91">
        <v>44482</v>
      </c>
      <c r="G669" s="96">
        <v>6</v>
      </c>
      <c r="H669" s="87">
        <f t="shared" si="517"/>
        <v>123.31358729328801</v>
      </c>
      <c r="I669" s="97">
        <v>120</v>
      </c>
      <c r="J669" s="88">
        <f t="shared" si="539"/>
        <v>44596</v>
      </c>
      <c r="K669" s="84">
        <f t="shared" si="518"/>
        <v>123.62961959739832</v>
      </c>
      <c r="L669" s="91">
        <f>'[1]реализация'!L37</f>
        <v>0</v>
      </c>
      <c r="M669" s="87">
        <f t="shared" si="540"/>
        <v>55776.2617648</v>
      </c>
      <c r="N669" s="93">
        <f t="shared" si="541"/>
        <v>-8409.738235199999</v>
      </c>
      <c r="O669" s="89">
        <f t="shared" si="542"/>
        <v>120</v>
      </c>
      <c r="P669" s="155">
        <v>23152</v>
      </c>
      <c r="Q669" s="88">
        <f t="shared" si="544"/>
        <v>32625</v>
      </c>
      <c r="R669" s="88">
        <f t="shared" si="545"/>
        <v>0</v>
      </c>
      <c r="S669" s="148">
        <f>'[1]реализация'!S37</f>
        <v>0</v>
      </c>
      <c r="T669" s="148">
        <f>'[1]реализация'!T37</f>
        <v>0</v>
      </c>
      <c r="U669" s="94">
        <f t="shared" si="546"/>
        <v>28674</v>
      </c>
      <c r="V669" s="148">
        <f>'[1]реализация'!V37</f>
        <v>0</v>
      </c>
      <c r="W669" s="148">
        <v>28674</v>
      </c>
      <c r="X669" s="148">
        <v>3951</v>
      </c>
      <c r="Y669" s="148">
        <f>'[1]реализация'!Y37</f>
        <v>0</v>
      </c>
      <c r="Z669" s="148">
        <f>'[1]реализация'!Z37</f>
        <v>0</v>
      </c>
      <c r="AA669" s="154">
        <f>'[1]реализация'!AA37</f>
        <v>0</v>
      </c>
      <c r="AB669" s="95">
        <f t="shared" si="543"/>
        <v>55777</v>
      </c>
      <c r="AC669" s="98">
        <f t="shared" si="538"/>
        <v>0.7382351999985985</v>
      </c>
    </row>
    <row r="670" spans="1:29" ht="12.75">
      <c r="A670" s="81" t="s">
        <v>115</v>
      </c>
      <c r="B670" s="91">
        <f>'[2]реализация'!M670</f>
        <v>0</v>
      </c>
      <c r="C670" s="91">
        <f>'[2]реализация'!O670</f>
        <v>0</v>
      </c>
      <c r="D670" s="87">
        <f>'[1]реализация'!D38</f>
        <v>0</v>
      </c>
      <c r="E670" s="87">
        <f>'[1]реализация'!E38</f>
        <v>0</v>
      </c>
      <c r="F670" s="96">
        <f>'[1]реализация'!F38</f>
        <v>0</v>
      </c>
      <c r="G670" s="96">
        <f>'[1]реализация'!G38</f>
        <v>0</v>
      </c>
      <c r="H670" s="87">
        <f t="shared" si="517"/>
        <v>0</v>
      </c>
      <c r="I670" s="97">
        <f>'[1]реализация'!I38</f>
        <v>0</v>
      </c>
      <c r="J670" s="88">
        <f t="shared" si="539"/>
        <v>0</v>
      </c>
      <c r="K670" s="84">
        <f t="shared" si="518"/>
        <v>0</v>
      </c>
      <c r="L670" s="91">
        <f>'[1]реализация'!L38</f>
        <v>0</v>
      </c>
      <c r="M670" s="87">
        <f t="shared" si="540"/>
        <v>0</v>
      </c>
      <c r="N670" s="93">
        <f t="shared" si="541"/>
        <v>0</v>
      </c>
      <c r="O670" s="89">
        <f t="shared" si="542"/>
        <v>0</v>
      </c>
      <c r="P670" s="155">
        <f>'[1]реализация'!P38</f>
        <v>0</v>
      </c>
      <c r="Q670" s="88">
        <f t="shared" si="544"/>
        <v>0</v>
      </c>
      <c r="R670" s="88">
        <f t="shared" si="545"/>
        <v>0</v>
      </c>
      <c r="S670" s="148">
        <f>'[1]реализация'!S38</f>
        <v>0</v>
      </c>
      <c r="T670" s="148">
        <f>'[1]реализация'!T38</f>
        <v>0</v>
      </c>
      <c r="U670" s="94">
        <f t="shared" si="546"/>
        <v>0</v>
      </c>
      <c r="V670" s="148">
        <f>'[1]реализация'!V38</f>
        <v>0</v>
      </c>
      <c r="W670" s="148">
        <f>'[1]реализация'!W38</f>
        <v>0</v>
      </c>
      <c r="X670" s="148">
        <f>'[1]реализация'!X38</f>
        <v>0</v>
      </c>
      <c r="Y670" s="148">
        <f>'[1]реализация'!Y38</f>
        <v>0</v>
      </c>
      <c r="Z670" s="148">
        <f>'[1]реализация'!Z38</f>
        <v>0</v>
      </c>
      <c r="AA670" s="154">
        <f>'[1]реализация'!AA38</f>
        <v>0</v>
      </c>
      <c r="AB670" s="95">
        <f t="shared" si="543"/>
        <v>0</v>
      </c>
      <c r="AC670" s="98">
        <f t="shared" si="538"/>
        <v>0</v>
      </c>
    </row>
    <row r="671" spans="1:29" ht="12.75">
      <c r="A671" s="81" t="s">
        <v>116</v>
      </c>
      <c r="B671" s="91">
        <f>'[2]реализация'!M671</f>
        <v>0</v>
      </c>
      <c r="C671" s="91">
        <f>'[2]реализация'!O671</f>
        <v>0</v>
      </c>
      <c r="D671" s="87">
        <f>'[1]реализация'!D39</f>
        <v>0</v>
      </c>
      <c r="E671" s="87">
        <f>'[1]реализация'!E39</f>
        <v>0</v>
      </c>
      <c r="F671" s="96">
        <f>'[1]реализация'!F39</f>
        <v>0</v>
      </c>
      <c r="G671" s="96">
        <f>'[1]реализация'!G39</f>
        <v>0</v>
      </c>
      <c r="H671" s="87">
        <f t="shared" si="517"/>
        <v>0</v>
      </c>
      <c r="I671" s="97">
        <f>'[1]реализация'!I39</f>
        <v>0</v>
      </c>
      <c r="J671" s="88">
        <f t="shared" si="539"/>
        <v>0</v>
      </c>
      <c r="K671" s="84">
        <f t="shared" si="518"/>
        <v>0</v>
      </c>
      <c r="L671" s="91">
        <f>'[1]реализация'!L39</f>
        <v>0</v>
      </c>
      <c r="M671" s="87">
        <f t="shared" si="540"/>
        <v>0</v>
      </c>
      <c r="N671" s="93">
        <f t="shared" si="541"/>
        <v>0</v>
      </c>
      <c r="O671" s="89">
        <f t="shared" si="542"/>
        <v>0</v>
      </c>
      <c r="P671" s="155">
        <f>'[1]реализация'!P39</f>
        <v>0</v>
      </c>
      <c r="Q671" s="88">
        <f t="shared" si="544"/>
        <v>0</v>
      </c>
      <c r="R671" s="88">
        <f t="shared" si="545"/>
        <v>0</v>
      </c>
      <c r="S671" s="148">
        <f>'[1]реализация'!S39</f>
        <v>0</v>
      </c>
      <c r="T671" s="148">
        <f>'[1]реализация'!T39</f>
        <v>0</v>
      </c>
      <c r="U671" s="94">
        <f t="shared" si="546"/>
        <v>0</v>
      </c>
      <c r="V671" s="148">
        <f>'[1]реализация'!V39</f>
        <v>0</v>
      </c>
      <c r="W671" s="148">
        <f>'[1]реализация'!W39</f>
        <v>0</v>
      </c>
      <c r="X671" s="148">
        <f>'[1]реализация'!X39</f>
        <v>0</v>
      </c>
      <c r="Y671" s="148">
        <f>'[1]реализация'!Y39</f>
        <v>0</v>
      </c>
      <c r="Z671" s="148">
        <f>'[1]реализация'!Z39</f>
        <v>0</v>
      </c>
      <c r="AA671" s="154">
        <f>'[1]реализация'!AA39</f>
        <v>0</v>
      </c>
      <c r="AB671" s="95">
        <f t="shared" si="543"/>
        <v>0</v>
      </c>
      <c r="AC671" s="98">
        <f t="shared" si="538"/>
        <v>0</v>
      </c>
    </row>
    <row r="672" spans="1:29" ht="11.25">
      <c r="A672" s="81" t="s">
        <v>117</v>
      </c>
      <c r="B672" s="87">
        <f aca="true" t="shared" si="547" ref="B672:G672">B673+B674</f>
        <v>0</v>
      </c>
      <c r="C672" s="87">
        <f t="shared" si="547"/>
        <v>0</v>
      </c>
      <c r="D672" s="87">
        <f t="shared" si="547"/>
        <v>0</v>
      </c>
      <c r="E672" s="87">
        <f t="shared" si="547"/>
        <v>0</v>
      </c>
      <c r="F672" s="87">
        <f t="shared" si="547"/>
        <v>0</v>
      </c>
      <c r="G672" s="87">
        <f t="shared" si="547"/>
        <v>0</v>
      </c>
      <c r="H672" s="87">
        <f t="shared" si="517"/>
        <v>0</v>
      </c>
      <c r="I672" s="88">
        <f>I673+I674</f>
        <v>0</v>
      </c>
      <c r="J672" s="88">
        <f t="shared" si="539"/>
        <v>0</v>
      </c>
      <c r="K672" s="84">
        <f t="shared" si="518"/>
        <v>0</v>
      </c>
      <c r="L672" s="88">
        <f>L673+L674</f>
        <v>0</v>
      </c>
      <c r="M672" s="87">
        <f t="shared" si="540"/>
        <v>0</v>
      </c>
      <c r="N672" s="93">
        <f t="shared" si="541"/>
        <v>0</v>
      </c>
      <c r="O672" s="89">
        <f t="shared" si="542"/>
        <v>0</v>
      </c>
      <c r="P672" s="99">
        <f aca="true" t="shared" si="548" ref="P672:AB672">P673+P674</f>
        <v>0</v>
      </c>
      <c r="Q672" s="88">
        <f t="shared" si="548"/>
        <v>0</v>
      </c>
      <c r="R672" s="88">
        <f t="shared" si="548"/>
        <v>0</v>
      </c>
      <c r="S672" s="88">
        <f t="shared" si="548"/>
        <v>0</v>
      </c>
      <c r="T672" s="88">
        <f t="shared" si="548"/>
        <v>0</v>
      </c>
      <c r="U672" s="88">
        <f t="shared" si="548"/>
        <v>0</v>
      </c>
      <c r="V672" s="88">
        <f t="shared" si="548"/>
        <v>0</v>
      </c>
      <c r="W672" s="88">
        <f t="shared" si="548"/>
        <v>0</v>
      </c>
      <c r="X672" s="88">
        <f t="shared" si="548"/>
        <v>0</v>
      </c>
      <c r="Y672" s="88">
        <f t="shared" si="548"/>
        <v>0</v>
      </c>
      <c r="Z672" s="88">
        <f t="shared" si="548"/>
        <v>0</v>
      </c>
      <c r="AA672" s="88">
        <f t="shared" si="548"/>
        <v>0</v>
      </c>
      <c r="AB672" s="100">
        <f t="shared" si="548"/>
        <v>0</v>
      </c>
      <c r="AC672" s="98">
        <f t="shared" si="538"/>
        <v>0</v>
      </c>
    </row>
    <row r="673" spans="1:29" ht="12.75">
      <c r="A673" s="81" t="s">
        <v>118</v>
      </c>
      <c r="B673" s="91">
        <f>'[2]реализация'!M673</f>
        <v>0</v>
      </c>
      <c r="C673" s="91">
        <f>'[2]реализация'!O673</f>
        <v>0</v>
      </c>
      <c r="D673" s="87">
        <f>'[1]реализация'!D41</f>
        <v>0</v>
      </c>
      <c r="E673" s="87">
        <f>'[1]реализация'!E41</f>
        <v>0</v>
      </c>
      <c r="F673" s="96">
        <f>'[1]реализация'!F41</f>
        <v>0</v>
      </c>
      <c r="G673" s="96">
        <f>'[1]реализация'!G41</f>
        <v>0</v>
      </c>
      <c r="H673" s="87">
        <f t="shared" si="517"/>
        <v>0</v>
      </c>
      <c r="I673" s="97">
        <f>'[1]реализация'!I41</f>
        <v>0</v>
      </c>
      <c r="J673" s="88">
        <f t="shared" si="539"/>
        <v>0</v>
      </c>
      <c r="K673" s="84">
        <f t="shared" si="518"/>
        <v>0</v>
      </c>
      <c r="L673" s="91">
        <f>'[1]реализация'!L41</f>
        <v>0</v>
      </c>
      <c r="M673" s="87">
        <f t="shared" si="540"/>
        <v>0</v>
      </c>
      <c r="N673" s="93">
        <f t="shared" si="541"/>
        <v>0</v>
      </c>
      <c r="O673" s="89">
        <f t="shared" si="542"/>
        <v>0</v>
      </c>
      <c r="P673" s="155">
        <f>'[1]реализация'!P41</f>
        <v>0</v>
      </c>
      <c r="Q673" s="88">
        <f>R673+U673+X673</f>
        <v>0</v>
      </c>
      <c r="R673" s="88">
        <f>SUM(S673:T673)</f>
        <v>0</v>
      </c>
      <c r="S673" s="148">
        <f>'[1]реализация'!S41</f>
        <v>0</v>
      </c>
      <c r="T673" s="148">
        <f>'[1]реализация'!T41</f>
        <v>0</v>
      </c>
      <c r="U673" s="94">
        <f>SUM(V673:W673)</f>
        <v>0</v>
      </c>
      <c r="V673" s="148">
        <f>'[1]реализация'!V41</f>
        <v>0</v>
      </c>
      <c r="W673" s="148">
        <f>'[1]реализация'!W41</f>
        <v>0</v>
      </c>
      <c r="X673" s="156">
        <f>'[1]реализация'!X41</f>
        <v>0</v>
      </c>
      <c r="Y673" s="148">
        <f>'[1]реализация'!Y41</f>
        <v>0</v>
      </c>
      <c r="Z673" s="148">
        <f>'[1]реализация'!Z41</f>
        <v>0</v>
      </c>
      <c r="AA673" s="154">
        <f>'[1]реализация'!AA41</f>
        <v>0</v>
      </c>
      <c r="AB673" s="95">
        <f>P673+Q673+Y673+Z673-AA673</f>
        <v>0</v>
      </c>
      <c r="AC673" s="98">
        <f t="shared" si="538"/>
        <v>0</v>
      </c>
    </row>
    <row r="674" spans="1:29" ht="12.75">
      <c r="A674" s="81" t="s">
        <v>119</v>
      </c>
      <c r="B674" s="91">
        <f>'[2]реализация'!M674</f>
        <v>0</v>
      </c>
      <c r="C674" s="91">
        <f>'[2]реализация'!O674</f>
        <v>0</v>
      </c>
      <c r="D674" s="87">
        <f>'[1]реализация'!D42</f>
        <v>0</v>
      </c>
      <c r="E674" s="87">
        <f>'[1]реализация'!E42</f>
        <v>0</v>
      </c>
      <c r="F674" s="96">
        <f>'[1]реализация'!F42</f>
        <v>0</v>
      </c>
      <c r="G674" s="96">
        <f>'[1]реализация'!G42</f>
        <v>0</v>
      </c>
      <c r="H674" s="87">
        <f t="shared" si="517"/>
        <v>0</v>
      </c>
      <c r="I674" s="97">
        <f>'[1]реализация'!I42</f>
        <v>0</v>
      </c>
      <c r="J674" s="88">
        <f t="shared" si="539"/>
        <v>0</v>
      </c>
      <c r="K674" s="84">
        <f t="shared" si="518"/>
        <v>0</v>
      </c>
      <c r="L674" s="91">
        <f>'[1]реализация'!L42</f>
        <v>0</v>
      </c>
      <c r="M674" s="87">
        <f t="shared" si="540"/>
        <v>0</v>
      </c>
      <c r="N674" s="93">
        <f t="shared" si="541"/>
        <v>0</v>
      </c>
      <c r="O674" s="89">
        <f t="shared" si="542"/>
        <v>0</v>
      </c>
      <c r="P674" s="155">
        <f>'[1]реализация'!P42</f>
        <v>0</v>
      </c>
      <c r="Q674" s="88">
        <f>R674+U674+X674</f>
        <v>0</v>
      </c>
      <c r="R674" s="88">
        <f>SUM(S674:T674)</f>
        <v>0</v>
      </c>
      <c r="S674" s="148"/>
      <c r="T674" s="148"/>
      <c r="U674" s="94">
        <f>SUM(V674:W674)</f>
        <v>0</v>
      </c>
      <c r="V674" s="148">
        <f>'[1]реализация'!V42</f>
        <v>0</v>
      </c>
      <c r="W674" s="148">
        <f>'[1]реализация'!W42</f>
        <v>0</v>
      </c>
      <c r="X674" s="156">
        <f>'[1]реализация'!X42</f>
        <v>0</v>
      </c>
      <c r="Y674" s="148">
        <f>'[1]реализация'!Y42</f>
        <v>0</v>
      </c>
      <c r="Z674" s="148">
        <f>'[1]реализация'!Z42</f>
        <v>0</v>
      </c>
      <c r="AA674" s="154">
        <f>'[1]реализация'!AA42</f>
        <v>0</v>
      </c>
      <c r="AB674" s="95">
        <f>P674+Q674+Y674+Z674-AA674</f>
        <v>0</v>
      </c>
      <c r="AC674" s="98">
        <f t="shared" si="538"/>
        <v>0</v>
      </c>
    </row>
    <row r="675" spans="1:29" ht="11.25">
      <c r="A675" s="81" t="s">
        <v>120</v>
      </c>
      <c r="B675" s="87">
        <f>B696</f>
        <v>34195</v>
      </c>
      <c r="C675" s="87">
        <f>C696</f>
        <v>6</v>
      </c>
      <c r="D675" s="87">
        <f aca="true" t="shared" si="549" ref="D675:AB675">D696</f>
        <v>709.7909999999999</v>
      </c>
      <c r="E675" s="87">
        <f t="shared" si="549"/>
        <v>2029.784257</v>
      </c>
      <c r="F675" s="87">
        <f t="shared" si="549"/>
        <v>1981.8503254</v>
      </c>
      <c r="G675" s="87">
        <f t="shared" si="549"/>
        <v>6</v>
      </c>
      <c r="H675" s="87">
        <f t="shared" si="549"/>
        <v>97.63847160432479</v>
      </c>
      <c r="I675" s="88">
        <f t="shared" si="549"/>
        <v>120</v>
      </c>
      <c r="J675" s="88">
        <f t="shared" si="549"/>
        <v>2095.8503253999997</v>
      </c>
      <c r="K675" s="87">
        <f t="shared" si="549"/>
        <v>103.25483204297015</v>
      </c>
      <c r="L675" s="87">
        <f t="shared" si="549"/>
        <v>0</v>
      </c>
      <c r="M675" s="87">
        <f t="shared" si="549"/>
        <v>34242.933931600004</v>
      </c>
      <c r="N675" s="87">
        <f t="shared" si="549"/>
        <v>47.93393159999982</v>
      </c>
      <c r="O675" s="89">
        <f t="shared" si="549"/>
        <v>120</v>
      </c>
      <c r="P675" s="90">
        <f t="shared" si="549"/>
        <v>1618</v>
      </c>
      <c r="Q675" s="87">
        <f t="shared" si="549"/>
        <v>32625</v>
      </c>
      <c r="R675" s="87">
        <f t="shared" si="549"/>
        <v>0</v>
      </c>
      <c r="S675" s="87">
        <f t="shared" si="549"/>
        <v>0</v>
      </c>
      <c r="T675" s="87">
        <f t="shared" si="549"/>
        <v>0</v>
      </c>
      <c r="U675" s="87">
        <f t="shared" si="549"/>
        <v>28674</v>
      </c>
      <c r="V675" s="87">
        <f t="shared" si="549"/>
        <v>0</v>
      </c>
      <c r="W675" s="87">
        <f t="shared" si="549"/>
        <v>28674</v>
      </c>
      <c r="X675" s="87">
        <f t="shared" si="549"/>
        <v>3951</v>
      </c>
      <c r="Y675" s="87">
        <f t="shared" si="549"/>
        <v>0</v>
      </c>
      <c r="Z675" s="87">
        <f t="shared" si="549"/>
        <v>0</v>
      </c>
      <c r="AA675" s="87">
        <f t="shared" si="549"/>
        <v>0</v>
      </c>
      <c r="AB675" s="89">
        <f t="shared" si="549"/>
        <v>34243</v>
      </c>
      <c r="AC675" s="80">
        <f t="shared" si="538"/>
        <v>0.06606839999585645</v>
      </c>
    </row>
    <row r="676" spans="1:29" ht="11.25">
      <c r="A676" s="101" t="s">
        <v>121</v>
      </c>
      <c r="B676" s="102">
        <f aca="true" t="shared" si="550" ref="B676:G676">B642+B677</f>
        <v>531056.9154115999</v>
      </c>
      <c r="C676" s="102">
        <f t="shared" si="550"/>
        <v>3334</v>
      </c>
      <c r="D676" s="102">
        <f t="shared" si="550"/>
        <v>132364.69900000002</v>
      </c>
      <c r="E676" s="102">
        <f t="shared" si="550"/>
        <v>289747.3927691999</v>
      </c>
      <c r="F676" s="102">
        <f t="shared" si="550"/>
        <v>571379.9324212</v>
      </c>
      <c r="G676" s="102">
        <f t="shared" si="550"/>
        <v>3073</v>
      </c>
      <c r="H676" s="102">
        <f>IF(E676=0,0,F676/E676*100)</f>
        <v>197.1993352417622</v>
      </c>
      <c r="I676" s="103">
        <f>I642+I677</f>
        <v>6235</v>
      </c>
      <c r="J676" s="103">
        <f aca="true" t="shared" si="551" ref="J676:AB676">J642+J677</f>
        <v>574541.9324212</v>
      </c>
      <c r="K676" s="102">
        <f t="shared" si="551"/>
        <v>397.96044620197034</v>
      </c>
      <c r="L676" s="102">
        <f t="shared" si="551"/>
        <v>0</v>
      </c>
      <c r="M676" s="102">
        <f t="shared" si="551"/>
        <v>249424.37575959996</v>
      </c>
      <c r="N676" s="102">
        <f t="shared" si="551"/>
        <v>-281632.539652</v>
      </c>
      <c r="O676" s="104">
        <f t="shared" si="551"/>
        <v>6496</v>
      </c>
      <c r="P676" s="105">
        <f t="shared" si="551"/>
        <v>107028.7413878</v>
      </c>
      <c r="Q676" s="102">
        <f t="shared" si="551"/>
        <v>142395</v>
      </c>
      <c r="R676" s="102">
        <f t="shared" si="551"/>
        <v>9440</v>
      </c>
      <c r="S676" s="102">
        <f t="shared" si="551"/>
        <v>9440</v>
      </c>
      <c r="T676" s="102">
        <f t="shared" si="551"/>
        <v>0</v>
      </c>
      <c r="U676" s="102">
        <f t="shared" si="551"/>
        <v>85506</v>
      </c>
      <c r="V676" s="102">
        <f t="shared" si="551"/>
        <v>0</v>
      </c>
      <c r="W676" s="102">
        <f t="shared" si="551"/>
        <v>85506</v>
      </c>
      <c r="X676" s="102">
        <f t="shared" si="551"/>
        <v>47449</v>
      </c>
      <c r="Y676" s="102">
        <f t="shared" si="551"/>
        <v>0</v>
      </c>
      <c r="Z676" s="102">
        <f t="shared" si="551"/>
        <v>0</v>
      </c>
      <c r="AA676" s="102">
        <f t="shared" si="551"/>
        <v>0</v>
      </c>
      <c r="AB676" s="104">
        <f t="shared" si="551"/>
        <v>249423.7413878</v>
      </c>
      <c r="AC676" s="80">
        <f t="shared" si="538"/>
        <v>-0.6343717999698129</v>
      </c>
    </row>
    <row r="677" spans="1:29" ht="11.25">
      <c r="A677" s="106" t="s">
        <v>122</v>
      </c>
      <c r="B677" s="107">
        <f aca="true" t="shared" si="552" ref="B677:G677">SUM(B679:B690)</f>
        <v>432396.91541159997</v>
      </c>
      <c r="C677" s="107">
        <f t="shared" si="552"/>
        <v>50</v>
      </c>
      <c r="D677" s="107">
        <f t="shared" si="552"/>
        <v>89298.22400000002</v>
      </c>
      <c r="E677" s="107">
        <f t="shared" si="552"/>
        <v>143899.47084979995</v>
      </c>
      <c r="F677" s="107">
        <f t="shared" si="552"/>
        <v>433837.9324212</v>
      </c>
      <c r="G677" s="107">
        <f t="shared" si="552"/>
        <v>50</v>
      </c>
      <c r="H677" s="107">
        <f>IF(E677=0,0,F677/E677*100)</f>
        <v>301.48681566316066</v>
      </c>
      <c r="I677" s="108">
        <f>SUM(I679:I690)</f>
        <v>108</v>
      </c>
      <c r="J677" s="108">
        <f>F677-G677+I677</f>
        <v>433895.9324212</v>
      </c>
      <c r="K677" s="109">
        <f>IF(E677=0,0,J677/E677*100)</f>
        <v>301.5271215792683</v>
      </c>
      <c r="L677" s="107">
        <f>SUM(L679:L690)</f>
        <v>0</v>
      </c>
      <c r="M677" s="107">
        <f>B677+E677-F677-L677</f>
        <v>142458.45384019997</v>
      </c>
      <c r="N677" s="110">
        <f>M677-B677</f>
        <v>-289938.4615714</v>
      </c>
      <c r="O677" s="111">
        <f>C677-G677+I677</f>
        <v>108</v>
      </c>
      <c r="P677" s="112">
        <f aca="true" t="shared" si="553" ref="P677:AB677">SUM(P679:P690)</f>
        <v>33373.7413878</v>
      </c>
      <c r="Q677" s="107">
        <f t="shared" si="553"/>
        <v>109084</v>
      </c>
      <c r="R677" s="107">
        <f t="shared" si="553"/>
        <v>9440</v>
      </c>
      <c r="S677" s="107">
        <f t="shared" si="553"/>
        <v>9440</v>
      </c>
      <c r="T677" s="107">
        <f t="shared" si="553"/>
        <v>0</v>
      </c>
      <c r="U677" s="107">
        <f t="shared" si="553"/>
        <v>56832</v>
      </c>
      <c r="V677" s="107">
        <f t="shared" si="553"/>
        <v>0</v>
      </c>
      <c r="W677" s="107">
        <f t="shared" si="553"/>
        <v>56832</v>
      </c>
      <c r="X677" s="107">
        <f t="shared" si="553"/>
        <v>42812</v>
      </c>
      <c r="Y677" s="107">
        <f t="shared" si="553"/>
        <v>0</v>
      </c>
      <c r="Z677" s="107">
        <f t="shared" si="553"/>
        <v>0</v>
      </c>
      <c r="AA677" s="107">
        <f t="shared" si="553"/>
        <v>0</v>
      </c>
      <c r="AB677" s="111">
        <f t="shared" si="553"/>
        <v>142457.7413878</v>
      </c>
      <c r="AC677" s="80">
        <f t="shared" si="538"/>
        <v>-0.7124523999809753</v>
      </c>
    </row>
    <row r="678" spans="1:29" ht="12.75">
      <c r="A678" s="113" t="s">
        <v>123</v>
      </c>
      <c r="B678" s="87"/>
      <c r="C678" s="87"/>
      <c r="D678" s="87"/>
      <c r="E678" s="87"/>
      <c r="F678" s="87"/>
      <c r="G678" s="87"/>
      <c r="H678" s="87"/>
      <c r="I678" s="88"/>
      <c r="J678" s="88"/>
      <c r="K678" s="84"/>
      <c r="L678" s="87"/>
      <c r="M678" s="87"/>
      <c r="N678" s="87"/>
      <c r="O678" s="89"/>
      <c r="P678" s="90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9"/>
      <c r="AC678" s="80">
        <f t="shared" si="538"/>
        <v>0</v>
      </c>
    </row>
    <row r="679" spans="1:29" ht="12.75">
      <c r="A679" s="113" t="s">
        <v>124</v>
      </c>
      <c r="B679" s="91">
        <f>'[2]реализация'!M679+16489</f>
        <v>334042.934555</v>
      </c>
      <c r="C679" s="91">
        <f>'[2]реализация'!O679</f>
        <v>0</v>
      </c>
      <c r="D679" s="107">
        <f>'[1]реализация'!D47</f>
        <v>84188.948</v>
      </c>
      <c r="E679" s="107">
        <f>'[1]реализация'!E47</f>
        <v>135206.67046159998</v>
      </c>
      <c r="F679" s="114">
        <v>426937</v>
      </c>
      <c r="G679" s="114">
        <f>'[1]реализация'!G47</f>
        <v>0</v>
      </c>
      <c r="H679" s="87">
        <f aca="true" t="shared" si="554" ref="H679:H685">IF(E679=0,0,F679/E679*100)</f>
        <v>315.7662255437717</v>
      </c>
      <c r="I679" s="92">
        <f>'[1]реализация'!I47</f>
        <v>0</v>
      </c>
      <c r="J679" s="88">
        <f aca="true" t="shared" si="555" ref="J679:J690">F679-G679+I679</f>
        <v>426937</v>
      </c>
      <c r="K679" s="84">
        <f aca="true" t="shared" si="556" ref="K679:K690">IF(E679=0,0,J679/E679*100)</f>
        <v>315.7662255437717</v>
      </c>
      <c r="L679" s="91">
        <f>'[1]реализация'!L47</f>
        <v>0</v>
      </c>
      <c r="M679" s="87">
        <f aca="true" t="shared" si="557" ref="M679:M690">B679+E679-F679-L679</f>
        <v>42312.60501659999</v>
      </c>
      <c r="N679" s="87">
        <f aca="true" t="shared" si="558" ref="N679:N690">M679-B679</f>
        <v>-291730.3295384</v>
      </c>
      <c r="O679" s="89">
        <f aca="true" t="shared" si="559" ref="O679:O690">C679-G679+I679</f>
        <v>0</v>
      </c>
      <c r="P679" s="155">
        <v>25823</v>
      </c>
      <c r="Q679" s="88">
        <f>R679+U679+X679</f>
        <v>16489</v>
      </c>
      <c r="R679" s="88">
        <f>SUM(S679:T679)</f>
        <v>0</v>
      </c>
      <c r="S679" s="148">
        <f>'[1]реализация'!S47</f>
        <v>0</v>
      </c>
      <c r="T679" s="148">
        <f>'[1]реализация'!T47</f>
        <v>0</v>
      </c>
      <c r="U679" s="94">
        <f>SUM(V679:W679)</f>
        <v>0</v>
      </c>
      <c r="V679" s="148">
        <f>'[1]реализация'!V47</f>
        <v>0</v>
      </c>
      <c r="W679" s="148">
        <f>'[1]реализация'!W47</f>
        <v>0</v>
      </c>
      <c r="X679" s="148">
        <v>16489</v>
      </c>
      <c r="Y679" s="148">
        <f>'[1]реализация'!Y47</f>
        <v>0</v>
      </c>
      <c r="Z679" s="148">
        <f>'[1]реализация'!Z47</f>
        <v>0</v>
      </c>
      <c r="AA679" s="154">
        <f>'[1]реализация'!AA47</f>
        <v>0</v>
      </c>
      <c r="AB679" s="95">
        <f>P679+Q679+Y679+Z679-AA679</f>
        <v>42312</v>
      </c>
      <c r="AC679" s="80">
        <f t="shared" si="538"/>
        <v>-0.6050165999913588</v>
      </c>
    </row>
    <row r="680" spans="1:29" ht="12.75">
      <c r="A680" s="115" t="s">
        <v>125</v>
      </c>
      <c r="B680" s="91">
        <f>'[2]реализация'!M680</f>
        <v>0</v>
      </c>
      <c r="C680" s="91">
        <f>'[2]реализация'!O680</f>
        <v>0</v>
      </c>
      <c r="D680" s="87">
        <f>'[1]реализация'!D48</f>
        <v>1.282</v>
      </c>
      <c r="E680" s="107">
        <f>'[1]реализация'!E48</f>
        <v>2.7413878</v>
      </c>
      <c r="F680" s="91">
        <f>'[1]реализация'!F48</f>
        <v>0</v>
      </c>
      <c r="G680" s="91">
        <f>'[1]реализация'!G48</f>
        <v>0</v>
      </c>
      <c r="H680" s="87">
        <f t="shared" si="554"/>
        <v>0</v>
      </c>
      <c r="I680" s="92">
        <f>'[1]реализация'!I48</f>
        <v>0</v>
      </c>
      <c r="J680" s="88">
        <f t="shared" si="555"/>
        <v>0</v>
      </c>
      <c r="K680" s="84">
        <f t="shared" si="556"/>
        <v>0</v>
      </c>
      <c r="L680" s="91">
        <f>'[1]реализация'!L48</f>
        <v>0</v>
      </c>
      <c r="M680" s="87">
        <f t="shared" si="557"/>
        <v>2.7413878</v>
      </c>
      <c r="N680" s="87">
        <f t="shared" si="558"/>
        <v>2.7413878</v>
      </c>
      <c r="O680" s="89">
        <f t="shared" si="559"/>
        <v>0</v>
      </c>
      <c r="P680" s="155">
        <f aca="true" t="shared" si="560" ref="P680:P688">E680</f>
        <v>2.7413878</v>
      </c>
      <c r="Q680" s="88">
        <f aca="true" t="shared" si="561" ref="Q680:Q690">R680+U680+X680</f>
        <v>0</v>
      </c>
      <c r="R680" s="88">
        <f aca="true" t="shared" si="562" ref="R680:R690">SUM(S680:T680)</f>
        <v>0</v>
      </c>
      <c r="S680" s="148">
        <f>'[1]реализация'!S48</f>
        <v>0</v>
      </c>
      <c r="T680" s="148">
        <f>'[1]реализация'!T48</f>
        <v>0</v>
      </c>
      <c r="U680" s="94">
        <f aca="true" t="shared" si="563" ref="U680:U690">SUM(V680:W680)</f>
        <v>0</v>
      </c>
      <c r="V680" s="148">
        <f>'[1]реализация'!V48</f>
        <v>0</v>
      </c>
      <c r="W680" s="148">
        <f>'[1]реализация'!W48</f>
        <v>0</v>
      </c>
      <c r="X680" s="148">
        <f>'[1]реализация'!X48</f>
        <v>0</v>
      </c>
      <c r="Y680" s="148">
        <f>'[1]реализация'!Y48</f>
        <v>0</v>
      </c>
      <c r="Z680" s="148">
        <f>'[1]реализация'!Z48</f>
        <v>0</v>
      </c>
      <c r="AA680" s="154">
        <f>'[1]реализация'!AA48</f>
        <v>0</v>
      </c>
      <c r="AB680" s="95">
        <f aca="true" t="shared" si="564" ref="AB680:AB690">P680+Q680+Y680+Z680-AA680</f>
        <v>2.7413878</v>
      </c>
      <c r="AC680" s="80">
        <f t="shared" si="538"/>
        <v>0</v>
      </c>
    </row>
    <row r="681" spans="1:29" ht="12.75">
      <c r="A681" s="115" t="s">
        <v>126</v>
      </c>
      <c r="B681" s="91">
        <f>'[2]реализация'!M681</f>
        <v>79532.9808566</v>
      </c>
      <c r="C681" s="91">
        <f>'[2]реализация'!O681</f>
        <v>0</v>
      </c>
      <c r="D681" s="87">
        <f>'[1]реализация'!D49</f>
        <v>2033.887</v>
      </c>
      <c r="E681" s="107">
        <f>'[1]реализация'!E49</f>
        <v>3460.9368139999997</v>
      </c>
      <c r="F681" s="91">
        <v>0</v>
      </c>
      <c r="G681" s="91">
        <f>'[1]реализация'!G49</f>
        <v>0</v>
      </c>
      <c r="H681" s="87">
        <f t="shared" si="554"/>
        <v>0</v>
      </c>
      <c r="I681" s="92">
        <f>'[1]реализация'!I49</f>
        <v>0</v>
      </c>
      <c r="J681" s="88">
        <f t="shared" si="555"/>
        <v>0</v>
      </c>
      <c r="K681" s="84">
        <f t="shared" si="556"/>
        <v>0</v>
      </c>
      <c r="L681" s="91">
        <f>'[1]реализация'!L49</f>
        <v>0</v>
      </c>
      <c r="M681" s="87">
        <f t="shared" si="557"/>
        <v>82993.9176706</v>
      </c>
      <c r="N681" s="87">
        <f t="shared" si="558"/>
        <v>3460.9368140000006</v>
      </c>
      <c r="O681" s="89">
        <f t="shared" si="559"/>
        <v>0</v>
      </c>
      <c r="P681" s="155">
        <v>3461</v>
      </c>
      <c r="Q681" s="88">
        <f t="shared" si="561"/>
        <v>79533</v>
      </c>
      <c r="R681" s="88">
        <f t="shared" si="562"/>
        <v>0</v>
      </c>
      <c r="S681" s="148">
        <f>'[1]реализация'!S49</f>
        <v>0</v>
      </c>
      <c r="T681" s="148">
        <f>'[1]реализация'!T49</f>
        <v>0</v>
      </c>
      <c r="U681" s="94">
        <f t="shared" si="563"/>
        <v>56832</v>
      </c>
      <c r="V681" s="148">
        <f>'[1]реализация'!V49</f>
        <v>0</v>
      </c>
      <c r="W681" s="148">
        <v>56832</v>
      </c>
      <c r="X681" s="148">
        <f>19358+3343</f>
        <v>22701</v>
      </c>
      <c r="Y681" s="148">
        <f>'[1]реализация'!Y49</f>
        <v>0</v>
      </c>
      <c r="Z681" s="148">
        <f>'[1]реализация'!Z49</f>
        <v>0</v>
      </c>
      <c r="AA681" s="154">
        <f>'[1]реализация'!AA49</f>
        <v>0</v>
      </c>
      <c r="AB681" s="95">
        <f t="shared" si="564"/>
        <v>82994</v>
      </c>
      <c r="AC681" s="80">
        <f t="shared" si="538"/>
        <v>0.08232940000016242</v>
      </c>
    </row>
    <row r="682" spans="1:29" ht="12.75">
      <c r="A682" s="115" t="s">
        <v>127</v>
      </c>
      <c r="B682" s="91">
        <f>'[2]реализация'!M682</f>
        <v>0</v>
      </c>
      <c r="C682" s="91">
        <f>'[2]реализация'!O682</f>
        <v>50</v>
      </c>
      <c r="D682" s="87">
        <f>'[1]реализация'!D50</f>
        <v>672.263</v>
      </c>
      <c r="E682" s="107">
        <f>'[1]реализация'!E50</f>
        <v>1141.9324212</v>
      </c>
      <c r="F682" s="91">
        <f>E682+B682</f>
        <v>1141.9324212</v>
      </c>
      <c r="G682" s="91">
        <v>50</v>
      </c>
      <c r="H682" s="87">
        <f t="shared" si="554"/>
        <v>100</v>
      </c>
      <c r="I682" s="92">
        <v>108</v>
      </c>
      <c r="J682" s="88">
        <f t="shared" si="555"/>
        <v>1199.9324212</v>
      </c>
      <c r="K682" s="84">
        <f t="shared" si="556"/>
        <v>105.07910966736986</v>
      </c>
      <c r="L682" s="91">
        <f>'[1]реализация'!L50</f>
        <v>0</v>
      </c>
      <c r="M682" s="87">
        <f t="shared" si="557"/>
        <v>0</v>
      </c>
      <c r="N682" s="87">
        <f t="shared" si="558"/>
        <v>0</v>
      </c>
      <c r="O682" s="89">
        <f t="shared" si="559"/>
        <v>108</v>
      </c>
      <c r="P682" s="155">
        <v>0</v>
      </c>
      <c r="Q682" s="88">
        <f t="shared" si="561"/>
        <v>0</v>
      </c>
      <c r="R682" s="88">
        <f t="shared" si="562"/>
        <v>0</v>
      </c>
      <c r="S682" s="148">
        <f>'[1]реализация'!S50</f>
        <v>0</v>
      </c>
      <c r="T682" s="148">
        <f>'[1]реализация'!T50</f>
        <v>0</v>
      </c>
      <c r="U682" s="94">
        <f t="shared" si="563"/>
        <v>0</v>
      </c>
      <c r="V682" s="148">
        <f>'[1]реализация'!V50</f>
        <v>0</v>
      </c>
      <c r="W682" s="148">
        <f>'[1]реализация'!W50</f>
        <v>0</v>
      </c>
      <c r="X682" s="148">
        <f>'[1]реализация'!X50</f>
        <v>0</v>
      </c>
      <c r="Y682" s="148">
        <f>'[1]реализация'!Y50</f>
        <v>0</v>
      </c>
      <c r="Z682" s="148">
        <f>'[1]реализация'!Z50</f>
        <v>0</v>
      </c>
      <c r="AA682" s="154">
        <f>'[1]реализация'!AA50</f>
        <v>0</v>
      </c>
      <c r="AB682" s="95">
        <f t="shared" si="564"/>
        <v>0</v>
      </c>
      <c r="AC682" s="80">
        <f t="shared" si="538"/>
        <v>0</v>
      </c>
    </row>
    <row r="683" spans="1:29" ht="12.75">
      <c r="A683" s="113" t="s">
        <v>128</v>
      </c>
      <c r="B683" s="91">
        <f>'[2]реализация'!M683</f>
        <v>0</v>
      </c>
      <c r="C683" s="91">
        <f>'[2]реализация'!O683</f>
        <v>0</v>
      </c>
      <c r="D683" s="87">
        <f>'[1]реализация'!D51</f>
        <v>0</v>
      </c>
      <c r="E683" s="107">
        <f>'[1]реализация'!E51</f>
        <v>0</v>
      </c>
      <c r="F683" s="91">
        <f>'[1]реализация'!F51</f>
        <v>0</v>
      </c>
      <c r="G683" s="91">
        <f>'[1]реализация'!G51</f>
        <v>0</v>
      </c>
      <c r="H683" s="87">
        <f t="shared" si="554"/>
        <v>0</v>
      </c>
      <c r="I683" s="92">
        <f>'[1]реализация'!I51</f>
        <v>0</v>
      </c>
      <c r="J683" s="88">
        <f t="shared" si="555"/>
        <v>0</v>
      </c>
      <c r="K683" s="84">
        <f t="shared" si="556"/>
        <v>0</v>
      </c>
      <c r="L683" s="91">
        <f>'[1]реализация'!L51</f>
        <v>0</v>
      </c>
      <c r="M683" s="87">
        <f t="shared" si="557"/>
        <v>0</v>
      </c>
      <c r="N683" s="87">
        <f t="shared" si="558"/>
        <v>0</v>
      </c>
      <c r="O683" s="89">
        <f t="shared" si="559"/>
        <v>0</v>
      </c>
      <c r="P683" s="155">
        <f t="shared" si="560"/>
        <v>0</v>
      </c>
      <c r="Q683" s="88">
        <f t="shared" si="561"/>
        <v>0</v>
      </c>
      <c r="R683" s="88">
        <f t="shared" si="562"/>
        <v>0</v>
      </c>
      <c r="S683" s="148">
        <f>'[1]реализация'!S51</f>
        <v>0</v>
      </c>
      <c r="T683" s="148">
        <f>'[1]реализация'!T51</f>
        <v>0</v>
      </c>
      <c r="U683" s="94">
        <f t="shared" si="563"/>
        <v>0</v>
      </c>
      <c r="V683" s="148">
        <f>'[1]реализация'!V51</f>
        <v>0</v>
      </c>
      <c r="W683" s="148">
        <f>'[1]реализация'!W51</f>
        <v>0</v>
      </c>
      <c r="X683" s="148">
        <f>'[1]реализация'!X51</f>
        <v>0</v>
      </c>
      <c r="Y683" s="148">
        <f>'[1]реализация'!Y51</f>
        <v>0</v>
      </c>
      <c r="Z683" s="148">
        <f>'[1]реализация'!Z51</f>
        <v>0</v>
      </c>
      <c r="AA683" s="154">
        <f>'[1]реализация'!AA51</f>
        <v>0</v>
      </c>
      <c r="AB683" s="95">
        <f t="shared" si="564"/>
        <v>0</v>
      </c>
      <c r="AC683" s="80">
        <f t="shared" si="538"/>
        <v>0</v>
      </c>
    </row>
    <row r="684" spans="1:29" ht="12.75">
      <c r="A684" s="113" t="s">
        <v>129</v>
      </c>
      <c r="B684" s="91">
        <f>'[2]реализация'!M684</f>
        <v>0</v>
      </c>
      <c r="C684" s="91">
        <f>'[2]реализация'!O684</f>
        <v>0</v>
      </c>
      <c r="D684" s="87">
        <f>'[1]реализация'!D52</f>
        <v>0</v>
      </c>
      <c r="E684" s="107">
        <f>'[1]реализация'!E52</f>
        <v>0</v>
      </c>
      <c r="F684" s="91">
        <f>'[1]реализация'!F52</f>
        <v>0</v>
      </c>
      <c r="G684" s="91">
        <f>'[1]реализация'!G52</f>
        <v>0</v>
      </c>
      <c r="H684" s="87">
        <f t="shared" si="554"/>
        <v>0</v>
      </c>
      <c r="I684" s="92">
        <f>'[1]реализация'!I52</f>
        <v>0</v>
      </c>
      <c r="J684" s="88">
        <f t="shared" si="555"/>
        <v>0</v>
      </c>
      <c r="K684" s="84">
        <f t="shared" si="556"/>
        <v>0</v>
      </c>
      <c r="L684" s="91">
        <f>'[1]реализация'!L52</f>
        <v>0</v>
      </c>
      <c r="M684" s="87">
        <f t="shared" si="557"/>
        <v>0</v>
      </c>
      <c r="N684" s="87">
        <f t="shared" si="558"/>
        <v>0</v>
      </c>
      <c r="O684" s="89">
        <f t="shared" si="559"/>
        <v>0</v>
      </c>
      <c r="P684" s="155">
        <f t="shared" si="560"/>
        <v>0</v>
      </c>
      <c r="Q684" s="88">
        <f t="shared" si="561"/>
        <v>0</v>
      </c>
      <c r="R684" s="88">
        <f t="shared" si="562"/>
        <v>0</v>
      </c>
      <c r="S684" s="148">
        <f>'[1]реализация'!S52</f>
        <v>0</v>
      </c>
      <c r="T684" s="148">
        <f>'[1]реализация'!T52</f>
        <v>0</v>
      </c>
      <c r="U684" s="94">
        <f t="shared" si="563"/>
        <v>0</v>
      </c>
      <c r="V684" s="148">
        <f>'[1]реализация'!V52</f>
        <v>0</v>
      </c>
      <c r="W684" s="148">
        <f>'[1]реализация'!W52</f>
        <v>0</v>
      </c>
      <c r="X684" s="148">
        <f>'[1]реализация'!X52</f>
        <v>0</v>
      </c>
      <c r="Y684" s="148">
        <f>'[1]реализация'!Y52</f>
        <v>0</v>
      </c>
      <c r="Z684" s="148">
        <f>'[1]реализация'!Z52</f>
        <v>0</v>
      </c>
      <c r="AA684" s="154">
        <f>'[1]реализация'!AA52</f>
        <v>0</v>
      </c>
      <c r="AB684" s="95">
        <f t="shared" si="564"/>
        <v>0</v>
      </c>
      <c r="AC684" s="80">
        <f t="shared" si="538"/>
        <v>0</v>
      </c>
    </row>
    <row r="685" spans="1:29" ht="25.5">
      <c r="A685" s="115" t="s">
        <v>130</v>
      </c>
      <c r="B685" s="91">
        <f>'[2]реализация'!M685</f>
        <v>0</v>
      </c>
      <c r="C685" s="91">
        <f>'[2]реализация'!O685</f>
        <v>0</v>
      </c>
      <c r="D685" s="87">
        <f>'[1]реализация'!D53</f>
        <v>0</v>
      </c>
      <c r="E685" s="107">
        <f>'[1]реализация'!E53</f>
        <v>0</v>
      </c>
      <c r="F685" s="91">
        <f>'[1]реализация'!F53</f>
        <v>0</v>
      </c>
      <c r="G685" s="91">
        <f>'[1]реализация'!G53</f>
        <v>0</v>
      </c>
      <c r="H685" s="87">
        <f t="shared" si="554"/>
        <v>0</v>
      </c>
      <c r="I685" s="92">
        <f>'[1]реализация'!I53</f>
        <v>0</v>
      </c>
      <c r="J685" s="88">
        <f t="shared" si="555"/>
        <v>0</v>
      </c>
      <c r="K685" s="84">
        <f t="shared" si="556"/>
        <v>0</v>
      </c>
      <c r="L685" s="91">
        <f>'[1]реализация'!L53</f>
        <v>0</v>
      </c>
      <c r="M685" s="87">
        <f t="shared" si="557"/>
        <v>0</v>
      </c>
      <c r="N685" s="87">
        <f t="shared" si="558"/>
        <v>0</v>
      </c>
      <c r="O685" s="89">
        <f t="shared" si="559"/>
        <v>0</v>
      </c>
      <c r="P685" s="155">
        <f t="shared" si="560"/>
        <v>0</v>
      </c>
      <c r="Q685" s="88">
        <f t="shared" si="561"/>
        <v>0</v>
      </c>
      <c r="R685" s="88">
        <f t="shared" si="562"/>
        <v>0</v>
      </c>
      <c r="S685" s="148">
        <f>'[1]реализация'!S53</f>
        <v>0</v>
      </c>
      <c r="T685" s="148">
        <f>'[1]реализация'!T53</f>
        <v>0</v>
      </c>
      <c r="U685" s="94">
        <f t="shared" si="563"/>
        <v>0</v>
      </c>
      <c r="V685" s="148">
        <f>'[1]реализация'!V53</f>
        <v>0</v>
      </c>
      <c r="W685" s="148">
        <f>'[1]реализация'!W53</f>
        <v>0</v>
      </c>
      <c r="X685" s="148">
        <f>'[1]реализация'!X53</f>
        <v>0</v>
      </c>
      <c r="Y685" s="148">
        <f>'[1]реализация'!Y53</f>
        <v>0</v>
      </c>
      <c r="Z685" s="148">
        <f>'[1]реализация'!Z53</f>
        <v>0</v>
      </c>
      <c r="AA685" s="154">
        <f>'[1]реализация'!AA53</f>
        <v>0</v>
      </c>
      <c r="AB685" s="95">
        <f t="shared" si="564"/>
        <v>0</v>
      </c>
      <c r="AC685" s="80">
        <f t="shared" si="538"/>
        <v>0</v>
      </c>
    </row>
    <row r="686" spans="1:29" ht="12.75">
      <c r="A686" s="116"/>
      <c r="B686" s="91">
        <f>'[2]реализация'!M686</f>
        <v>18821</v>
      </c>
      <c r="C686" s="91">
        <f>'[2]реализация'!O686</f>
        <v>0</v>
      </c>
      <c r="D686" s="87">
        <f>'[1]реализация'!D54</f>
        <v>2401.844</v>
      </c>
      <c r="E686" s="107">
        <f>'[1]реализация'!E54</f>
        <v>4087.1897652</v>
      </c>
      <c r="F686" s="91">
        <v>5759</v>
      </c>
      <c r="G686" s="91">
        <f>'[1]реализация'!G54</f>
        <v>0</v>
      </c>
      <c r="H686" s="87">
        <f>IF(E686=0,0,F686/E686*100)</f>
        <v>140.90366072636203</v>
      </c>
      <c r="I686" s="92">
        <f>'[1]реализация'!I54</f>
        <v>0</v>
      </c>
      <c r="J686" s="88">
        <f t="shared" si="555"/>
        <v>5759</v>
      </c>
      <c r="K686" s="84">
        <f t="shared" si="556"/>
        <v>140.90366072636203</v>
      </c>
      <c r="L686" s="91">
        <f>'[1]реализация'!L54</f>
        <v>0</v>
      </c>
      <c r="M686" s="87">
        <f t="shared" si="557"/>
        <v>17149.1897652</v>
      </c>
      <c r="N686" s="87">
        <f t="shared" si="558"/>
        <v>-1671.8102347999993</v>
      </c>
      <c r="O686" s="89">
        <f t="shared" si="559"/>
        <v>0</v>
      </c>
      <c r="P686" s="155">
        <v>4087</v>
      </c>
      <c r="Q686" s="88">
        <f t="shared" si="561"/>
        <v>13062</v>
      </c>
      <c r="R686" s="88">
        <f t="shared" si="562"/>
        <v>9440</v>
      </c>
      <c r="S686" s="148">
        <v>9440</v>
      </c>
      <c r="T686" s="148">
        <f>'[1]реализация'!T54</f>
        <v>0</v>
      </c>
      <c r="U686" s="94">
        <f t="shared" si="563"/>
        <v>0</v>
      </c>
      <c r="V686" s="148">
        <f>'[1]реализация'!V54</f>
        <v>0</v>
      </c>
      <c r="W686" s="148">
        <f>'[1]реализация'!W54</f>
        <v>0</v>
      </c>
      <c r="X686" s="148">
        <v>3622</v>
      </c>
      <c r="Y686" s="148">
        <f>'[1]реализация'!Y54</f>
        <v>0</v>
      </c>
      <c r="Z686" s="148">
        <f>'[1]реализация'!Z54</f>
        <v>0</v>
      </c>
      <c r="AA686" s="154">
        <f>'[1]реализация'!AA54</f>
        <v>0</v>
      </c>
      <c r="AB686" s="95">
        <f t="shared" si="564"/>
        <v>17149</v>
      </c>
      <c r="AC686" s="80">
        <f t="shared" si="538"/>
        <v>-0.18976520000069286</v>
      </c>
    </row>
    <row r="687" spans="1:29" ht="12.75">
      <c r="A687" s="116"/>
      <c r="B687" s="91">
        <f>'[2]реализация'!M687</f>
        <v>0</v>
      </c>
      <c r="C687" s="91">
        <f>'[2]реализация'!O687</f>
        <v>0</v>
      </c>
      <c r="D687" s="87">
        <f>'[1]реализация'!D55</f>
        <v>0</v>
      </c>
      <c r="E687" s="107">
        <f>'[1]реализация'!E55</f>
        <v>0</v>
      </c>
      <c r="F687" s="91">
        <f>'[1]реализация'!F55</f>
        <v>0</v>
      </c>
      <c r="G687" s="91">
        <f>'[1]реализация'!G55</f>
        <v>0</v>
      </c>
      <c r="H687" s="87">
        <f>IF(E687=0,0,F687/E687*100)</f>
        <v>0</v>
      </c>
      <c r="I687" s="92">
        <f>'[1]реализация'!I55</f>
        <v>0</v>
      </c>
      <c r="J687" s="88">
        <f t="shared" si="555"/>
        <v>0</v>
      </c>
      <c r="K687" s="84">
        <f t="shared" si="556"/>
        <v>0</v>
      </c>
      <c r="L687" s="91">
        <f>'[1]реализация'!L55</f>
        <v>0</v>
      </c>
      <c r="M687" s="87">
        <f t="shared" si="557"/>
        <v>0</v>
      </c>
      <c r="N687" s="87">
        <f t="shared" si="558"/>
        <v>0</v>
      </c>
      <c r="O687" s="89">
        <f t="shared" si="559"/>
        <v>0</v>
      </c>
      <c r="P687" s="155">
        <f t="shared" si="560"/>
        <v>0</v>
      </c>
      <c r="Q687" s="88">
        <f t="shared" si="561"/>
        <v>0</v>
      </c>
      <c r="R687" s="88">
        <f t="shared" si="562"/>
        <v>0</v>
      </c>
      <c r="S687" s="148">
        <f>'[1]реализация'!S55</f>
        <v>0</v>
      </c>
      <c r="T687" s="148">
        <f>'[1]реализация'!T55</f>
        <v>0</v>
      </c>
      <c r="U687" s="94">
        <f t="shared" si="563"/>
        <v>0</v>
      </c>
      <c r="V687" s="148">
        <f>'[1]реализация'!V55</f>
        <v>0</v>
      </c>
      <c r="W687" s="148">
        <f>'[1]реализация'!W55</f>
        <v>0</v>
      </c>
      <c r="X687" s="148">
        <f>'[1]реализация'!X55</f>
        <v>0</v>
      </c>
      <c r="Y687" s="148">
        <f>'[1]реализация'!Y55</f>
        <v>0</v>
      </c>
      <c r="Z687" s="148">
        <f>'[1]реализация'!Z55</f>
        <v>0</v>
      </c>
      <c r="AA687" s="154">
        <f>'[1]реализация'!AA55</f>
        <v>0</v>
      </c>
      <c r="AB687" s="95">
        <f t="shared" si="564"/>
        <v>0</v>
      </c>
      <c r="AC687" s="80">
        <f t="shared" si="538"/>
        <v>0</v>
      </c>
    </row>
    <row r="688" spans="1:29" ht="12.75">
      <c r="A688" s="116"/>
      <c r="B688" s="91">
        <f>'[2]реализация'!M688</f>
        <v>0</v>
      </c>
      <c r="C688" s="91">
        <f>'[2]реализация'!O688</f>
        <v>0</v>
      </c>
      <c r="D688" s="87">
        <f>'[1]реализация'!D56</f>
        <v>0</v>
      </c>
      <c r="E688" s="107">
        <f>'[1]реализация'!E56</f>
        <v>0</v>
      </c>
      <c r="F688" s="91">
        <f>'[1]реализация'!F56</f>
        <v>0</v>
      </c>
      <c r="G688" s="91">
        <f>'[1]реализация'!G56</f>
        <v>0</v>
      </c>
      <c r="H688" s="87">
        <f>IF(E688=0,0,F688/E688*100)</f>
        <v>0</v>
      </c>
      <c r="I688" s="92">
        <f>'[1]реализация'!I56</f>
        <v>0</v>
      </c>
      <c r="J688" s="88">
        <f t="shared" si="555"/>
        <v>0</v>
      </c>
      <c r="K688" s="84">
        <f t="shared" si="556"/>
        <v>0</v>
      </c>
      <c r="L688" s="91">
        <f>'[1]реализация'!L56</f>
        <v>0</v>
      </c>
      <c r="M688" s="87">
        <f t="shared" si="557"/>
        <v>0</v>
      </c>
      <c r="N688" s="87">
        <f t="shared" si="558"/>
        <v>0</v>
      </c>
      <c r="O688" s="89">
        <f t="shared" si="559"/>
        <v>0</v>
      </c>
      <c r="P688" s="155">
        <f t="shared" si="560"/>
        <v>0</v>
      </c>
      <c r="Q688" s="88">
        <f t="shared" si="561"/>
        <v>0</v>
      </c>
      <c r="R688" s="88">
        <f t="shared" si="562"/>
        <v>0</v>
      </c>
      <c r="S688" s="148">
        <f>'[1]реализация'!S56</f>
        <v>0</v>
      </c>
      <c r="T688" s="148">
        <f>'[1]реализация'!T56</f>
        <v>0</v>
      </c>
      <c r="U688" s="94">
        <f t="shared" si="563"/>
        <v>0</v>
      </c>
      <c r="V688" s="148">
        <f>'[1]реализация'!V56</f>
        <v>0</v>
      </c>
      <c r="W688" s="148">
        <f>'[1]реализация'!W56</f>
        <v>0</v>
      </c>
      <c r="X688" s="148">
        <f>'[1]реализация'!X56</f>
        <v>0</v>
      </c>
      <c r="Y688" s="148">
        <f>'[1]реализация'!Y56</f>
        <v>0</v>
      </c>
      <c r="Z688" s="148">
        <f>'[1]реализация'!Z56</f>
        <v>0</v>
      </c>
      <c r="AA688" s="154">
        <f>'[1]реализация'!AA56</f>
        <v>0</v>
      </c>
      <c r="AB688" s="95">
        <f t="shared" si="564"/>
        <v>0</v>
      </c>
      <c r="AC688" s="80">
        <f t="shared" si="538"/>
        <v>0</v>
      </c>
    </row>
    <row r="689" spans="1:29" ht="25.5">
      <c r="A689" s="118" t="s">
        <v>131</v>
      </c>
      <c r="B689" s="91">
        <f>'[2]реализация'!M689</f>
        <v>0</v>
      </c>
      <c r="C689" s="91">
        <f>'[2]реализация'!O689</f>
        <v>0</v>
      </c>
      <c r="D689" s="87">
        <f>'[1]реализация'!D57</f>
        <v>0</v>
      </c>
      <c r="E689" s="87">
        <f>'[1]реализация'!E57</f>
        <v>0</v>
      </c>
      <c r="F689" s="91">
        <f>'[1]реализация'!F57</f>
        <v>0</v>
      </c>
      <c r="G689" s="91">
        <f>'[1]реализация'!G57</f>
        <v>0</v>
      </c>
      <c r="H689" s="87">
        <f>IF(E689=0,0,F689/E689*100)</f>
        <v>0</v>
      </c>
      <c r="I689" s="92">
        <f>'[1]реализация'!I57</f>
        <v>0</v>
      </c>
      <c r="J689" s="88">
        <f t="shared" si="555"/>
        <v>0</v>
      </c>
      <c r="K689" s="84">
        <f t="shared" si="556"/>
        <v>0</v>
      </c>
      <c r="L689" s="91">
        <f>'[1]реализация'!L57</f>
        <v>0</v>
      </c>
      <c r="M689" s="87">
        <f t="shared" si="557"/>
        <v>0</v>
      </c>
      <c r="N689" s="87">
        <f t="shared" si="558"/>
        <v>0</v>
      </c>
      <c r="O689" s="89">
        <f t="shared" si="559"/>
        <v>0</v>
      </c>
      <c r="P689" s="155">
        <f>'[1]реализация'!P57</f>
        <v>0</v>
      </c>
      <c r="Q689" s="88">
        <f t="shared" si="561"/>
        <v>0</v>
      </c>
      <c r="R689" s="88">
        <f t="shared" si="562"/>
        <v>0</v>
      </c>
      <c r="S689" s="148">
        <f>'[1]реализация'!S57</f>
        <v>0</v>
      </c>
      <c r="T689" s="148">
        <f>'[1]реализация'!T57</f>
        <v>0</v>
      </c>
      <c r="U689" s="94">
        <f t="shared" si="563"/>
        <v>0</v>
      </c>
      <c r="V689" s="148">
        <f>'[1]реализация'!V57</f>
        <v>0</v>
      </c>
      <c r="W689" s="148">
        <f>'[1]реализация'!W57</f>
        <v>0</v>
      </c>
      <c r="X689" s="148">
        <f>'[1]реализация'!X57</f>
        <v>0</v>
      </c>
      <c r="Y689" s="148">
        <f>'[1]реализация'!Y57</f>
        <v>0</v>
      </c>
      <c r="Z689" s="148">
        <f>'[1]реализация'!Z57</f>
        <v>0</v>
      </c>
      <c r="AA689" s="154">
        <f>'[1]реализация'!AA57</f>
        <v>0</v>
      </c>
      <c r="AB689" s="95">
        <f t="shared" si="564"/>
        <v>0</v>
      </c>
      <c r="AC689" s="80">
        <f t="shared" si="538"/>
        <v>0</v>
      </c>
    </row>
    <row r="690" spans="1:29" ht="13.5" thickBot="1">
      <c r="A690" s="119" t="s">
        <v>132</v>
      </c>
      <c r="B690" s="91">
        <f>'[2]реализация'!M690</f>
        <v>0</v>
      </c>
      <c r="C690" s="91">
        <f>'[2]реализация'!O690</f>
        <v>0</v>
      </c>
      <c r="D690" s="121">
        <f>'[1]реализация'!D58</f>
        <v>0</v>
      </c>
      <c r="E690" s="121">
        <f>'[1]реализация'!E58</f>
        <v>0</v>
      </c>
      <c r="F690" s="120">
        <f>'[1]реализация'!F58</f>
        <v>0</v>
      </c>
      <c r="G690" s="120">
        <f>'[1]реализация'!G58</f>
        <v>0</v>
      </c>
      <c r="H690" s="121">
        <f>IF(E690=0,0,F690/E690*100)</f>
        <v>0</v>
      </c>
      <c r="I690" s="122">
        <f>'[1]реализация'!I58</f>
        <v>0</v>
      </c>
      <c r="J690" s="123">
        <f t="shared" si="555"/>
        <v>0</v>
      </c>
      <c r="K690" s="124">
        <f t="shared" si="556"/>
        <v>0</v>
      </c>
      <c r="L690" s="120">
        <f>'[1]реализация'!L58</f>
        <v>0</v>
      </c>
      <c r="M690" s="121">
        <f t="shared" si="557"/>
        <v>0</v>
      </c>
      <c r="N690" s="121">
        <f t="shared" si="558"/>
        <v>0</v>
      </c>
      <c r="O690" s="125">
        <f t="shared" si="559"/>
        <v>0</v>
      </c>
      <c r="P690" s="157">
        <f>'[1]реализация'!P58</f>
        <v>0</v>
      </c>
      <c r="Q690" s="123">
        <f t="shared" si="561"/>
        <v>0</v>
      </c>
      <c r="R690" s="123">
        <f t="shared" si="562"/>
        <v>0</v>
      </c>
      <c r="S690" s="158">
        <f>'[1]реализация'!S58</f>
        <v>0</v>
      </c>
      <c r="T690" s="158">
        <f>'[1]реализация'!T58</f>
        <v>0</v>
      </c>
      <c r="U690" s="126">
        <f t="shared" si="563"/>
        <v>0</v>
      </c>
      <c r="V690" s="158">
        <f>'[1]реализация'!V58</f>
        <v>0</v>
      </c>
      <c r="W690" s="158">
        <f>'[1]реализация'!W58</f>
        <v>0</v>
      </c>
      <c r="X690" s="158">
        <f>'[1]реализация'!X58</f>
        <v>0</v>
      </c>
      <c r="Y690" s="158">
        <f>'[1]реализация'!Y58</f>
        <v>0</v>
      </c>
      <c r="Z690" s="158">
        <f>'[1]реализация'!Z58</f>
        <v>0</v>
      </c>
      <c r="AA690" s="159">
        <f>'[1]реализация'!AA58</f>
        <v>0</v>
      </c>
      <c r="AB690" s="127">
        <f t="shared" si="564"/>
        <v>0</v>
      </c>
      <c r="AC690" s="128">
        <f t="shared" si="538"/>
        <v>0</v>
      </c>
    </row>
    <row r="691" spans="1:29" ht="11.25">
      <c r="A691" s="129"/>
      <c r="B691" s="130"/>
      <c r="C691" s="130"/>
      <c r="D691" s="130"/>
      <c r="E691" s="130"/>
      <c r="F691" s="130"/>
      <c r="G691" s="130"/>
      <c r="H691" s="130"/>
      <c r="I691" s="131"/>
      <c r="J691" s="131"/>
      <c r="K691" s="129"/>
      <c r="L691" s="130"/>
      <c r="M691" s="130"/>
      <c r="N691" s="130"/>
      <c r="O691" s="130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</row>
    <row r="692" spans="1:29" ht="12" thickBot="1">
      <c r="A692" s="133"/>
      <c r="B692" s="134"/>
      <c r="C692" s="134"/>
      <c r="D692" s="134"/>
      <c r="E692" s="134"/>
      <c r="F692" s="134"/>
      <c r="G692" s="134"/>
      <c r="H692" s="134"/>
      <c r="I692" s="132"/>
      <c r="J692" s="132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  <c r="AA692" s="134"/>
      <c r="AB692" s="134"/>
      <c r="AC692" s="134"/>
    </row>
    <row r="693" spans="1:29" ht="11.25">
      <c r="A693" s="135" t="s">
        <v>133</v>
      </c>
      <c r="B693" s="136"/>
      <c r="C693" s="136"/>
      <c r="D693" s="136"/>
      <c r="E693" s="136"/>
      <c r="F693" s="136"/>
      <c r="G693" s="136"/>
      <c r="H693" s="137"/>
      <c r="I693" s="138"/>
      <c r="J693" s="138"/>
      <c r="K693" s="139"/>
      <c r="L693" s="136"/>
      <c r="M693" s="137"/>
      <c r="N693" s="137"/>
      <c r="O693" s="140"/>
      <c r="P693" s="141"/>
      <c r="Q693" s="136"/>
      <c r="R693" s="136"/>
      <c r="S693" s="136"/>
      <c r="T693" s="136"/>
      <c r="U693" s="136"/>
      <c r="V693" s="136"/>
      <c r="W693" s="136"/>
      <c r="X693" s="136"/>
      <c r="Y693" s="136"/>
      <c r="Z693" s="136"/>
      <c r="AA693" s="136"/>
      <c r="AB693" s="142"/>
      <c r="AC693" s="143"/>
    </row>
    <row r="694" spans="1:29" ht="11.25">
      <c r="A694" s="81" t="s">
        <v>134</v>
      </c>
      <c r="B694" s="91">
        <f>'[1]реализация'!B62</f>
        <v>0</v>
      </c>
      <c r="C694" s="91">
        <f>'[1]реализация'!C62</f>
        <v>0</v>
      </c>
      <c r="D694" s="87">
        <f>'[1]реализация'!D62</f>
        <v>0</v>
      </c>
      <c r="E694" s="87">
        <f>'[1]реализация'!E62</f>
        <v>0</v>
      </c>
      <c r="F694" s="91">
        <f>'[1]реализация'!F62</f>
        <v>0</v>
      </c>
      <c r="G694" s="91">
        <f>'[1]реализация'!G62</f>
        <v>0</v>
      </c>
      <c r="H694" s="87">
        <f>IF(E694=0,0,F694/E694*100)</f>
        <v>0</v>
      </c>
      <c r="I694" s="92">
        <f>'[1]реализация'!I62</f>
        <v>0</v>
      </c>
      <c r="J694" s="88">
        <f>F694-G694+I694</f>
        <v>0</v>
      </c>
      <c r="K694" s="84">
        <f>IF(E694=0,0,J694/E694*100)</f>
        <v>0</v>
      </c>
      <c r="L694" s="91">
        <f>'[1]реализация'!L62</f>
        <v>0</v>
      </c>
      <c r="M694" s="87">
        <f>B694+E694-F694-L694</f>
        <v>0</v>
      </c>
      <c r="N694" s="87">
        <f>M694-B694</f>
        <v>0</v>
      </c>
      <c r="O694" s="89">
        <f>C694-G694+I694</f>
        <v>0</v>
      </c>
      <c r="P694" s="155">
        <f>'[1]реализация'!P62</f>
        <v>0</v>
      </c>
      <c r="Q694" s="88">
        <f>R694+U694+X694</f>
        <v>0</v>
      </c>
      <c r="R694" s="88">
        <f>SUM(S694:T694)</f>
        <v>0</v>
      </c>
      <c r="S694" s="148">
        <f>'[1]реализация'!S62</f>
        <v>0</v>
      </c>
      <c r="T694" s="148">
        <f>'[1]реализация'!T62</f>
        <v>0</v>
      </c>
      <c r="U694" s="94">
        <f>SUM(V694:W694)</f>
        <v>0</v>
      </c>
      <c r="V694" s="148">
        <f>'[1]реализация'!V62</f>
        <v>0</v>
      </c>
      <c r="W694" s="148">
        <f>'[1]реализация'!W62</f>
        <v>0</v>
      </c>
      <c r="X694" s="148">
        <f>'[1]реализация'!X62</f>
        <v>0</v>
      </c>
      <c r="Y694" s="148">
        <f>'[1]реализация'!Y62</f>
        <v>0</v>
      </c>
      <c r="Z694" s="148">
        <f>'[1]реализация'!Z62</f>
        <v>0</v>
      </c>
      <c r="AA694" s="154">
        <f>'[1]реализация'!AA62</f>
        <v>0</v>
      </c>
      <c r="AB694" s="95">
        <f>P694+Q694+Y694+Z694-AA694</f>
        <v>0</v>
      </c>
      <c r="AC694" s="80">
        <f>AB694-M694</f>
        <v>0</v>
      </c>
    </row>
    <row r="695" spans="1:29" ht="11.25">
      <c r="A695" s="81" t="s">
        <v>135</v>
      </c>
      <c r="B695" s="91">
        <f>'[1]реализация'!B63</f>
        <v>0</v>
      </c>
      <c r="C695" s="91">
        <f>'[1]реализация'!C63</f>
        <v>0</v>
      </c>
      <c r="D695" s="87">
        <f>'[1]реализация'!D63</f>
        <v>0</v>
      </c>
      <c r="E695" s="87">
        <f>'[1]реализация'!E63</f>
        <v>0</v>
      </c>
      <c r="F695" s="91">
        <f>'[1]реализация'!F63</f>
        <v>0</v>
      </c>
      <c r="G695" s="91">
        <f>'[1]реализация'!G63</f>
        <v>0</v>
      </c>
      <c r="H695" s="87">
        <f>IF(E695=0,0,F695/E695*100)</f>
        <v>0</v>
      </c>
      <c r="I695" s="92">
        <f>'[1]реализация'!I63</f>
        <v>0</v>
      </c>
      <c r="J695" s="88">
        <f>F695-G695+I695</f>
        <v>0</v>
      </c>
      <c r="K695" s="84">
        <f>IF(E695=0,0,J695/E695*100)</f>
        <v>0</v>
      </c>
      <c r="L695" s="91">
        <f>'[1]реализация'!L63</f>
        <v>0</v>
      </c>
      <c r="M695" s="87">
        <f>B695+E695-F695-L695</f>
        <v>0</v>
      </c>
      <c r="N695" s="87">
        <f>M695-B695</f>
        <v>0</v>
      </c>
      <c r="O695" s="89">
        <f>C695-G695+I695</f>
        <v>0</v>
      </c>
      <c r="P695" s="155">
        <f>'[1]реализация'!P63</f>
        <v>0</v>
      </c>
      <c r="Q695" s="88">
        <f>R695+U695+X695</f>
        <v>0</v>
      </c>
      <c r="R695" s="88">
        <f>SUM(S695:T695)</f>
        <v>0</v>
      </c>
      <c r="S695" s="148">
        <f>'[1]реализация'!S63</f>
        <v>0</v>
      </c>
      <c r="T695" s="148">
        <f>'[1]реализация'!T63</f>
        <v>0</v>
      </c>
      <c r="U695" s="94">
        <f>SUM(V695:W695)</f>
        <v>0</v>
      </c>
      <c r="V695" s="148">
        <f>'[1]реализация'!V63</f>
        <v>0</v>
      </c>
      <c r="W695" s="148">
        <f>'[1]реализация'!W63</f>
        <v>0</v>
      </c>
      <c r="X695" s="148">
        <f>'[1]реализация'!X63</f>
        <v>0</v>
      </c>
      <c r="Y695" s="148">
        <f>'[1]реализация'!Y63</f>
        <v>0</v>
      </c>
      <c r="Z695" s="148">
        <f>'[1]реализация'!Z63</f>
        <v>0</v>
      </c>
      <c r="AA695" s="154">
        <f>'[1]реализация'!AA63</f>
        <v>0</v>
      </c>
      <c r="AB695" s="95">
        <f>P695+Q695+Y695+Z695-AA695</f>
        <v>0</v>
      </c>
      <c r="AC695" s="80">
        <f>AB695-M695</f>
        <v>0</v>
      </c>
    </row>
    <row r="696" spans="1:29" ht="11.25">
      <c r="A696" s="81" t="s">
        <v>120</v>
      </c>
      <c r="B696" s="87">
        <f aca="true" t="shared" si="565" ref="B696:G696">SUM(B698:B708)</f>
        <v>34195</v>
      </c>
      <c r="C696" s="87">
        <f t="shared" si="565"/>
        <v>6</v>
      </c>
      <c r="D696" s="87">
        <f t="shared" si="565"/>
        <v>709.7909999999999</v>
      </c>
      <c r="E696" s="87">
        <f t="shared" si="565"/>
        <v>2029.784257</v>
      </c>
      <c r="F696" s="87">
        <f t="shared" si="565"/>
        <v>1981.8503254</v>
      </c>
      <c r="G696" s="87">
        <f t="shared" si="565"/>
        <v>6</v>
      </c>
      <c r="H696" s="87">
        <f>IF(E696=0,0,F696/E696*100)</f>
        <v>97.63847160432479</v>
      </c>
      <c r="I696" s="88">
        <f>SUM(I698:I708)</f>
        <v>120</v>
      </c>
      <c r="J696" s="88">
        <f>SUM(J698:J708)</f>
        <v>2095.8503253999997</v>
      </c>
      <c r="K696" s="84">
        <f>IF(E696=0,0,J696/E696*100)</f>
        <v>103.25483204297015</v>
      </c>
      <c r="L696" s="87">
        <f>SUM(L698:L708)</f>
        <v>0</v>
      </c>
      <c r="M696" s="87">
        <f>SUM(M698:M708)</f>
        <v>34242.933931600004</v>
      </c>
      <c r="N696" s="87">
        <f>SUM(N698:N708)</f>
        <v>47.93393159999982</v>
      </c>
      <c r="O696" s="89">
        <f>SUM(O698:O708)</f>
        <v>120</v>
      </c>
      <c r="P696" s="90">
        <f aca="true" t="shared" si="566" ref="P696:AB696">SUM(P698:P708)</f>
        <v>1618</v>
      </c>
      <c r="Q696" s="87">
        <f t="shared" si="566"/>
        <v>32625</v>
      </c>
      <c r="R696" s="87">
        <f t="shared" si="566"/>
        <v>0</v>
      </c>
      <c r="S696" s="87">
        <f t="shared" si="566"/>
        <v>0</v>
      </c>
      <c r="T696" s="87">
        <f t="shared" si="566"/>
        <v>0</v>
      </c>
      <c r="U696" s="87">
        <f t="shared" si="566"/>
        <v>28674</v>
      </c>
      <c r="V696" s="87">
        <f t="shared" si="566"/>
        <v>0</v>
      </c>
      <c r="W696" s="87">
        <f t="shared" si="566"/>
        <v>28674</v>
      </c>
      <c r="X696" s="87">
        <f t="shared" si="566"/>
        <v>3951</v>
      </c>
      <c r="Y696" s="87">
        <f t="shared" si="566"/>
        <v>0</v>
      </c>
      <c r="Z696" s="87">
        <f t="shared" si="566"/>
        <v>0</v>
      </c>
      <c r="AA696" s="87">
        <f t="shared" si="566"/>
        <v>0</v>
      </c>
      <c r="AB696" s="89">
        <f t="shared" si="566"/>
        <v>34243</v>
      </c>
      <c r="AC696" s="80">
        <f aca="true" t="shared" si="567" ref="AC696:AC714">AB696-M696</f>
        <v>0.06606839999585645</v>
      </c>
    </row>
    <row r="697" spans="1:29" ht="11.25">
      <c r="A697" s="144" t="s">
        <v>136</v>
      </c>
      <c r="B697" s="145"/>
      <c r="C697" s="145"/>
      <c r="D697" s="145"/>
      <c r="E697" s="145"/>
      <c r="F697" s="87"/>
      <c r="G697" s="87"/>
      <c r="H697" s="87"/>
      <c r="I697" s="88"/>
      <c r="J697" s="146"/>
      <c r="K697" s="84"/>
      <c r="L697" s="87"/>
      <c r="M697" s="87"/>
      <c r="N697" s="87"/>
      <c r="O697" s="89"/>
      <c r="P697" s="90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  <c r="AB697" s="89"/>
      <c r="AC697" s="80">
        <f t="shared" si="567"/>
        <v>0</v>
      </c>
    </row>
    <row r="698" spans="1:29" ht="11.25">
      <c r="A698" s="144" t="s">
        <v>137</v>
      </c>
      <c r="B698" s="91">
        <f>'[2]реализация'!M698</f>
        <v>1505</v>
      </c>
      <c r="C698" s="91">
        <f>'[2]реализация'!O698</f>
        <v>0</v>
      </c>
      <c r="D698" s="87">
        <f>'[1]реализация'!D66</f>
        <v>545.238</v>
      </c>
      <c r="E698" s="87">
        <f>'[1]реализация'!E66</f>
        <v>1527.9691734</v>
      </c>
      <c r="F698" s="91">
        <v>1505</v>
      </c>
      <c r="G698" s="91">
        <f>'[1]реализация'!G66</f>
        <v>0</v>
      </c>
      <c r="H698" s="87">
        <f>IF(E698=0,0,F698/E698*100)</f>
        <v>98.49675151829865</v>
      </c>
      <c r="I698" s="91">
        <f>'[1]реализация'!I66</f>
        <v>0</v>
      </c>
      <c r="J698" s="88">
        <f>F698-G698+I698</f>
        <v>1505</v>
      </c>
      <c r="K698" s="84">
        <f>IF(E698=0,0,J698/E698*100)</f>
        <v>98.49675151829865</v>
      </c>
      <c r="L698" s="91">
        <f>'[1]реализация'!L66</f>
        <v>0</v>
      </c>
      <c r="M698" s="87">
        <f>B698+E698-F698-L698</f>
        <v>1527.9691733999998</v>
      </c>
      <c r="N698" s="87">
        <f>M698-B698</f>
        <v>22.969173399999818</v>
      </c>
      <c r="O698" s="89">
        <f>C698-G698+I698</f>
        <v>0</v>
      </c>
      <c r="P698" s="155">
        <v>1528</v>
      </c>
      <c r="Q698" s="88">
        <f>R698+U698+X698</f>
        <v>0</v>
      </c>
      <c r="R698" s="88">
        <f>SUM(S698:T698)</f>
        <v>0</v>
      </c>
      <c r="S698" s="148">
        <f>'[1]реализация'!S66</f>
        <v>0</v>
      </c>
      <c r="T698" s="148">
        <f>'[1]реализация'!T66</f>
        <v>0</v>
      </c>
      <c r="U698" s="94">
        <f>SUM(V698:W698)</f>
        <v>0</v>
      </c>
      <c r="V698" s="148">
        <f>'[1]реализация'!V66</f>
        <v>0</v>
      </c>
      <c r="W698" s="148">
        <f>'[1]реализация'!W66</f>
        <v>0</v>
      </c>
      <c r="X698" s="148">
        <f>'[1]реализация'!X66</f>
        <v>0</v>
      </c>
      <c r="Y698" s="148">
        <f>'[1]реализация'!Y66</f>
        <v>0</v>
      </c>
      <c r="Z698" s="148">
        <f>'[1]реализация'!Z66</f>
        <v>0</v>
      </c>
      <c r="AA698" s="154">
        <f>'[1]реализация'!AA66</f>
        <v>0</v>
      </c>
      <c r="AB698" s="95">
        <f>P698+Q698+Y698+Z698-AA698</f>
        <v>1528</v>
      </c>
      <c r="AC698" s="80">
        <f t="shared" si="567"/>
        <v>0.030826600000182225</v>
      </c>
    </row>
    <row r="699" spans="1:29" ht="11.25">
      <c r="A699" s="144" t="s">
        <v>125</v>
      </c>
      <c r="B699" s="91">
        <f>'[2]реализация'!M699</f>
        <v>0</v>
      </c>
      <c r="C699" s="91">
        <f>'[2]реализация'!O699</f>
        <v>0</v>
      </c>
      <c r="D699" s="87">
        <f>'[1]реализация'!D67</f>
        <v>0</v>
      </c>
      <c r="E699" s="87">
        <f>'[1]реализация'!E67</f>
        <v>0</v>
      </c>
      <c r="F699" s="91">
        <f aca="true" t="shared" si="568" ref="F699:F708">B699+E699</f>
        <v>0</v>
      </c>
      <c r="G699" s="91">
        <f>'[1]реализация'!G67</f>
        <v>0</v>
      </c>
      <c r="H699" s="87">
        <f aca="true" t="shared" si="569" ref="H699:H708">IF(E699=0,0,F699/E699*100)</f>
        <v>0</v>
      </c>
      <c r="I699" s="91">
        <f>'[1]реализация'!I67</f>
        <v>0</v>
      </c>
      <c r="J699" s="88">
        <f aca="true" t="shared" si="570" ref="J699:J708">F699-G699+I699</f>
        <v>0</v>
      </c>
      <c r="K699" s="84">
        <f aca="true" t="shared" si="571" ref="K699:K708">IF(E699=0,0,J699/E699*100)</f>
        <v>0</v>
      </c>
      <c r="L699" s="91">
        <f>'[1]реализация'!L67</f>
        <v>0</v>
      </c>
      <c r="M699" s="87">
        <f aca="true" t="shared" si="572" ref="M699:M708">B699+E699-F699-L699</f>
        <v>0</v>
      </c>
      <c r="N699" s="87">
        <f aca="true" t="shared" si="573" ref="N699:N708">M699-B699</f>
        <v>0</v>
      </c>
      <c r="O699" s="89">
        <f aca="true" t="shared" si="574" ref="O699:O708">C699-G699+I699</f>
        <v>0</v>
      </c>
      <c r="P699" s="155">
        <f aca="true" t="shared" si="575" ref="P699:P708">E699</f>
        <v>0</v>
      </c>
      <c r="Q699" s="88">
        <f aca="true" t="shared" si="576" ref="Q699:Q705">R699+U699+X699</f>
        <v>0</v>
      </c>
      <c r="R699" s="88">
        <f aca="true" t="shared" si="577" ref="R699:R705">SUM(S699:T699)</f>
        <v>0</v>
      </c>
      <c r="S699" s="148">
        <f>'[1]реализация'!S67</f>
        <v>0</v>
      </c>
      <c r="T699" s="148">
        <f>'[1]реализация'!T67</f>
        <v>0</v>
      </c>
      <c r="U699" s="94">
        <f aca="true" t="shared" si="578" ref="U699:U705">SUM(V699:W699)</f>
        <v>0</v>
      </c>
      <c r="V699" s="148">
        <f>'[1]реализация'!V67</f>
        <v>0</v>
      </c>
      <c r="W699" s="148">
        <f>'[1]реализация'!W67</f>
        <v>0</v>
      </c>
      <c r="X699" s="148">
        <f>'[1]реализация'!X67</f>
        <v>0</v>
      </c>
      <c r="Y699" s="148">
        <f>'[1]реализация'!Y67</f>
        <v>0</v>
      </c>
      <c r="Z699" s="148">
        <f>'[1]реализация'!Z67</f>
        <v>0</v>
      </c>
      <c r="AA699" s="154">
        <f>'[1]реализация'!AA67</f>
        <v>0</v>
      </c>
      <c r="AB699" s="95">
        <f aca="true" t="shared" si="579" ref="AB699:AB705">P699+Q699+Y699+Z699-AA699</f>
        <v>0</v>
      </c>
      <c r="AC699" s="80">
        <f t="shared" si="567"/>
        <v>0</v>
      </c>
    </row>
    <row r="700" spans="1:29" ht="11.25">
      <c r="A700" s="144" t="s">
        <v>138</v>
      </c>
      <c r="B700" s="91">
        <f>'[2]реализация'!M700</f>
        <v>0</v>
      </c>
      <c r="C700" s="91">
        <f>'[2]реализация'!O700</f>
        <v>0</v>
      </c>
      <c r="D700" s="87">
        <f>'[1]реализация'!D68</f>
        <v>0</v>
      </c>
      <c r="E700" s="87">
        <f>'[1]реализация'!E68</f>
        <v>0</v>
      </c>
      <c r="F700" s="91">
        <f t="shared" si="568"/>
        <v>0</v>
      </c>
      <c r="G700" s="91">
        <f>'[1]реализация'!G68</f>
        <v>0</v>
      </c>
      <c r="H700" s="87">
        <f t="shared" si="569"/>
        <v>0</v>
      </c>
      <c r="I700" s="91">
        <f>'[1]реализация'!I68</f>
        <v>0</v>
      </c>
      <c r="J700" s="88">
        <f t="shared" si="570"/>
        <v>0</v>
      </c>
      <c r="K700" s="84">
        <f t="shared" si="571"/>
        <v>0</v>
      </c>
      <c r="L700" s="91">
        <f>'[1]реализация'!L68</f>
        <v>0</v>
      </c>
      <c r="M700" s="87">
        <f t="shared" si="572"/>
        <v>0</v>
      </c>
      <c r="N700" s="87">
        <f t="shared" si="573"/>
        <v>0</v>
      </c>
      <c r="O700" s="89">
        <f t="shared" si="574"/>
        <v>0</v>
      </c>
      <c r="P700" s="155">
        <f t="shared" si="575"/>
        <v>0</v>
      </c>
      <c r="Q700" s="88">
        <f t="shared" si="576"/>
        <v>0</v>
      </c>
      <c r="R700" s="88">
        <f t="shared" si="577"/>
        <v>0</v>
      </c>
      <c r="S700" s="148">
        <f>'[1]реализация'!S68</f>
        <v>0</v>
      </c>
      <c r="T700" s="148">
        <f>'[1]реализация'!T68</f>
        <v>0</v>
      </c>
      <c r="U700" s="94">
        <f t="shared" si="578"/>
        <v>0</v>
      </c>
      <c r="V700" s="148">
        <f>'[1]реализация'!V68</f>
        <v>0</v>
      </c>
      <c r="W700" s="148">
        <f>'[1]реализация'!W68</f>
        <v>0</v>
      </c>
      <c r="X700" s="148">
        <f>'[1]реализация'!X68</f>
        <v>0</v>
      </c>
      <c r="Y700" s="148">
        <f>'[1]реализация'!Y68</f>
        <v>0</v>
      </c>
      <c r="Z700" s="148">
        <f>'[1]реализация'!Z68</f>
        <v>0</v>
      </c>
      <c r="AA700" s="154">
        <f>'[1]реализация'!AA68</f>
        <v>0</v>
      </c>
      <c r="AB700" s="95">
        <f t="shared" si="579"/>
        <v>0</v>
      </c>
      <c r="AC700" s="80">
        <f t="shared" si="567"/>
        <v>0</v>
      </c>
    </row>
    <row r="701" spans="1:29" ht="11.25">
      <c r="A701" s="144" t="s">
        <v>139</v>
      </c>
      <c r="B701" s="91">
        <f>'[2]реализация'!M701</f>
        <v>0</v>
      </c>
      <c r="C701" s="91">
        <f>'[2]реализация'!O701</f>
        <v>0</v>
      </c>
      <c r="D701" s="87">
        <f>'[1]реализация'!D69</f>
        <v>0</v>
      </c>
      <c r="E701" s="87">
        <f>'[1]реализация'!E69</f>
        <v>0</v>
      </c>
      <c r="F701" s="91">
        <f t="shared" si="568"/>
        <v>0</v>
      </c>
      <c r="G701" s="91">
        <f>'[1]реализация'!G69</f>
        <v>0</v>
      </c>
      <c r="H701" s="87">
        <f t="shared" si="569"/>
        <v>0</v>
      </c>
      <c r="I701" s="91">
        <f>'[1]реализация'!I69</f>
        <v>0</v>
      </c>
      <c r="J701" s="88">
        <f t="shared" si="570"/>
        <v>0</v>
      </c>
      <c r="K701" s="84">
        <f t="shared" si="571"/>
        <v>0</v>
      </c>
      <c r="L701" s="91">
        <f>'[1]реализация'!L69</f>
        <v>0</v>
      </c>
      <c r="M701" s="87">
        <f t="shared" si="572"/>
        <v>0</v>
      </c>
      <c r="N701" s="87">
        <f t="shared" si="573"/>
        <v>0</v>
      </c>
      <c r="O701" s="89">
        <f t="shared" si="574"/>
        <v>0</v>
      </c>
      <c r="P701" s="155">
        <f t="shared" si="575"/>
        <v>0</v>
      </c>
      <c r="Q701" s="88">
        <f t="shared" si="576"/>
        <v>0</v>
      </c>
      <c r="R701" s="88">
        <f t="shared" si="577"/>
        <v>0</v>
      </c>
      <c r="S701" s="148">
        <f>'[1]реализация'!S69</f>
        <v>0</v>
      </c>
      <c r="T701" s="148">
        <f>'[1]реализация'!T69</f>
        <v>0</v>
      </c>
      <c r="U701" s="94">
        <f t="shared" si="578"/>
        <v>0</v>
      </c>
      <c r="V701" s="148">
        <f>'[1]реализация'!V69</f>
        <v>0</v>
      </c>
      <c r="W701" s="148">
        <f>'[1]реализация'!W69</f>
        <v>0</v>
      </c>
      <c r="X701" s="148">
        <f>'[1]реализация'!X69</f>
        <v>0</v>
      </c>
      <c r="Y701" s="148">
        <f>'[1]реализация'!Y69</f>
        <v>0</v>
      </c>
      <c r="Z701" s="148">
        <f>'[1]реализация'!Z69</f>
        <v>0</v>
      </c>
      <c r="AA701" s="154">
        <f>'[1]реализация'!AA69</f>
        <v>0</v>
      </c>
      <c r="AB701" s="95">
        <f t="shared" si="579"/>
        <v>0</v>
      </c>
      <c r="AC701" s="80">
        <f t="shared" si="567"/>
        <v>0</v>
      </c>
    </row>
    <row r="702" spans="1:29" ht="11.25">
      <c r="A702" s="144" t="s">
        <v>140</v>
      </c>
      <c r="B702" s="91">
        <f>'[2]реализация'!M702</f>
        <v>0</v>
      </c>
      <c r="C702" s="91">
        <f>'[2]реализация'!O702</f>
        <v>0</v>
      </c>
      <c r="D702" s="87">
        <f>'[1]реализация'!D70</f>
        <v>0</v>
      </c>
      <c r="E702" s="87">
        <f>'[1]реализация'!E70</f>
        <v>0</v>
      </c>
      <c r="F702" s="91">
        <f t="shared" si="568"/>
        <v>0</v>
      </c>
      <c r="G702" s="91">
        <f>'[1]реализация'!G70</f>
        <v>0</v>
      </c>
      <c r="H702" s="87">
        <f t="shared" si="569"/>
        <v>0</v>
      </c>
      <c r="I702" s="91">
        <f>'[1]реализация'!I70</f>
        <v>0</v>
      </c>
      <c r="J702" s="88">
        <f t="shared" si="570"/>
        <v>0</v>
      </c>
      <c r="K702" s="84">
        <f t="shared" si="571"/>
        <v>0</v>
      </c>
      <c r="L702" s="91">
        <f>'[1]реализация'!L70</f>
        <v>0</v>
      </c>
      <c r="M702" s="87">
        <f t="shared" si="572"/>
        <v>0</v>
      </c>
      <c r="N702" s="87">
        <f t="shared" si="573"/>
        <v>0</v>
      </c>
      <c r="O702" s="89">
        <f t="shared" si="574"/>
        <v>0</v>
      </c>
      <c r="P702" s="155">
        <f t="shared" si="575"/>
        <v>0</v>
      </c>
      <c r="Q702" s="88">
        <f t="shared" si="576"/>
        <v>0</v>
      </c>
      <c r="R702" s="88">
        <f t="shared" si="577"/>
        <v>0</v>
      </c>
      <c r="S702" s="148">
        <f>'[1]реализация'!S70</f>
        <v>0</v>
      </c>
      <c r="T702" s="148">
        <f>'[1]реализация'!T70</f>
        <v>0</v>
      </c>
      <c r="U702" s="94">
        <f t="shared" si="578"/>
        <v>0</v>
      </c>
      <c r="V702" s="148">
        <f>'[1]реализация'!V70</f>
        <v>0</v>
      </c>
      <c r="W702" s="148">
        <f>'[1]реализация'!W70</f>
        <v>0</v>
      </c>
      <c r="X702" s="148">
        <v>0</v>
      </c>
      <c r="Y702" s="148">
        <f>'[1]реализация'!Y70</f>
        <v>0</v>
      </c>
      <c r="Z702" s="148">
        <f>'[1]реализация'!Z70</f>
        <v>0</v>
      </c>
      <c r="AA702" s="154">
        <f>'[1]реализация'!AA70</f>
        <v>0</v>
      </c>
      <c r="AB702" s="95">
        <f t="shared" si="579"/>
        <v>0</v>
      </c>
      <c r="AC702" s="80">
        <f t="shared" si="567"/>
        <v>0</v>
      </c>
    </row>
    <row r="703" spans="1:29" ht="11.25">
      <c r="A703" s="144" t="s">
        <v>141</v>
      </c>
      <c r="B703" s="91">
        <f>'[2]реализация'!M703</f>
        <v>0</v>
      </c>
      <c r="C703" s="91">
        <f>'[2]реализация'!O703</f>
        <v>0</v>
      </c>
      <c r="D703" s="87">
        <f>'[1]реализация'!D71</f>
        <v>0</v>
      </c>
      <c r="E703" s="87">
        <f>'[1]реализация'!E71</f>
        <v>0</v>
      </c>
      <c r="F703" s="91">
        <f t="shared" si="568"/>
        <v>0</v>
      </c>
      <c r="G703" s="91">
        <f>'[1]реализация'!G71</f>
        <v>0</v>
      </c>
      <c r="H703" s="87">
        <f t="shared" si="569"/>
        <v>0</v>
      </c>
      <c r="I703" s="91">
        <f>'[1]реализация'!I71</f>
        <v>0</v>
      </c>
      <c r="J703" s="88">
        <f t="shared" si="570"/>
        <v>0</v>
      </c>
      <c r="K703" s="84">
        <f t="shared" si="571"/>
        <v>0</v>
      </c>
      <c r="L703" s="91">
        <f>'[1]реализация'!L71</f>
        <v>0</v>
      </c>
      <c r="M703" s="87">
        <f t="shared" si="572"/>
        <v>0</v>
      </c>
      <c r="N703" s="87">
        <f t="shared" si="573"/>
        <v>0</v>
      </c>
      <c r="O703" s="89">
        <f t="shared" si="574"/>
        <v>0</v>
      </c>
      <c r="P703" s="155">
        <f t="shared" si="575"/>
        <v>0</v>
      </c>
      <c r="Q703" s="88">
        <f t="shared" si="576"/>
        <v>0</v>
      </c>
      <c r="R703" s="88">
        <f t="shared" si="577"/>
        <v>0</v>
      </c>
      <c r="S703" s="148">
        <f>'[1]реализация'!S71</f>
        <v>0</v>
      </c>
      <c r="T703" s="148">
        <f>'[1]реализация'!T71</f>
        <v>0</v>
      </c>
      <c r="U703" s="94">
        <f t="shared" si="578"/>
        <v>0</v>
      </c>
      <c r="V703" s="148">
        <f>'[1]реализация'!V71</f>
        <v>0</v>
      </c>
      <c r="W703" s="148">
        <f>'[1]реализация'!W71</f>
        <v>0</v>
      </c>
      <c r="X703" s="148">
        <f>'[1]реализация'!X71</f>
        <v>0</v>
      </c>
      <c r="Y703" s="148">
        <f>'[1]реализация'!Y71</f>
        <v>0</v>
      </c>
      <c r="Z703" s="148">
        <f>'[1]реализация'!Z71</f>
        <v>0</v>
      </c>
      <c r="AA703" s="154">
        <f>'[1]реализация'!AA71</f>
        <v>0</v>
      </c>
      <c r="AB703" s="95">
        <f t="shared" si="579"/>
        <v>0</v>
      </c>
      <c r="AC703" s="80">
        <f t="shared" si="567"/>
        <v>0</v>
      </c>
    </row>
    <row r="704" spans="1:29" ht="11.25">
      <c r="A704" s="144" t="s">
        <v>142</v>
      </c>
      <c r="B704" s="91">
        <f>'[2]реализация'!M704</f>
        <v>0</v>
      </c>
      <c r="C704" s="91">
        <f>'[2]реализация'!O704</f>
        <v>0</v>
      </c>
      <c r="D704" s="87">
        <f>'[1]реализация'!D72</f>
        <v>0</v>
      </c>
      <c r="E704" s="87">
        <f>'[1]реализация'!E72</f>
        <v>0</v>
      </c>
      <c r="F704" s="91">
        <f t="shared" si="568"/>
        <v>0</v>
      </c>
      <c r="G704" s="91">
        <f>'[1]реализация'!G72</f>
        <v>0</v>
      </c>
      <c r="H704" s="87">
        <f t="shared" si="569"/>
        <v>0</v>
      </c>
      <c r="I704" s="91">
        <f>'[1]реализация'!I72</f>
        <v>0</v>
      </c>
      <c r="J704" s="88">
        <f t="shared" si="570"/>
        <v>0</v>
      </c>
      <c r="K704" s="84">
        <f t="shared" si="571"/>
        <v>0</v>
      </c>
      <c r="L704" s="91">
        <f>'[1]реализация'!L72</f>
        <v>0</v>
      </c>
      <c r="M704" s="87">
        <f t="shared" si="572"/>
        <v>0</v>
      </c>
      <c r="N704" s="87">
        <f t="shared" si="573"/>
        <v>0</v>
      </c>
      <c r="O704" s="89">
        <f t="shared" si="574"/>
        <v>0</v>
      </c>
      <c r="P704" s="155">
        <f t="shared" si="575"/>
        <v>0</v>
      </c>
      <c r="Q704" s="88">
        <f t="shared" si="576"/>
        <v>0</v>
      </c>
      <c r="R704" s="88">
        <f t="shared" si="577"/>
        <v>0</v>
      </c>
      <c r="S704" s="148">
        <f>'[1]реализация'!S72</f>
        <v>0</v>
      </c>
      <c r="T704" s="148">
        <f>'[1]реализация'!T72</f>
        <v>0</v>
      </c>
      <c r="U704" s="94">
        <f t="shared" si="578"/>
        <v>0</v>
      </c>
      <c r="V704" s="148">
        <f>'[1]реализация'!V72</f>
        <v>0</v>
      </c>
      <c r="W704" s="148">
        <f>'[1]реализация'!W72</f>
        <v>0</v>
      </c>
      <c r="X704" s="148">
        <f>'[1]реализация'!X72</f>
        <v>0</v>
      </c>
      <c r="Y704" s="148">
        <f>'[1]реализация'!Y72</f>
        <v>0</v>
      </c>
      <c r="Z704" s="148">
        <f>'[1]реализация'!Z72</f>
        <v>0</v>
      </c>
      <c r="AA704" s="154">
        <f>'[1]реализация'!AA72</f>
        <v>0</v>
      </c>
      <c r="AB704" s="95">
        <f t="shared" si="579"/>
        <v>0</v>
      </c>
      <c r="AC704" s="80">
        <f t="shared" si="567"/>
        <v>0</v>
      </c>
    </row>
    <row r="705" spans="1:29" ht="11.25">
      <c r="A705" s="144" t="s">
        <v>143</v>
      </c>
      <c r="B705" s="91">
        <f>'[2]реализация'!M705</f>
        <v>0</v>
      </c>
      <c r="C705" s="91">
        <f>'[2]реализация'!O705</f>
        <v>6</v>
      </c>
      <c r="D705" s="87">
        <f>'[1]реализация'!D73</f>
        <v>19.353</v>
      </c>
      <c r="E705" s="87">
        <f>'[1]реализация'!E73</f>
        <v>61.850325399999996</v>
      </c>
      <c r="F705" s="91">
        <f t="shared" si="568"/>
        <v>61.850325399999996</v>
      </c>
      <c r="G705" s="91">
        <v>6</v>
      </c>
      <c r="H705" s="87">
        <f t="shared" si="569"/>
        <v>100</v>
      </c>
      <c r="I705" s="91">
        <v>120</v>
      </c>
      <c r="J705" s="88">
        <f t="shared" si="570"/>
        <v>175.8503254</v>
      </c>
      <c r="K705" s="84">
        <f t="shared" si="571"/>
        <v>284.3159260080466</v>
      </c>
      <c r="L705" s="91">
        <f>'[1]реализация'!L73</f>
        <v>0</v>
      </c>
      <c r="M705" s="87">
        <f t="shared" si="572"/>
        <v>0</v>
      </c>
      <c r="N705" s="87">
        <f t="shared" si="573"/>
        <v>0</v>
      </c>
      <c r="O705" s="89">
        <f t="shared" si="574"/>
        <v>120</v>
      </c>
      <c r="P705" s="155">
        <v>0</v>
      </c>
      <c r="Q705" s="88">
        <f t="shared" si="576"/>
        <v>0</v>
      </c>
      <c r="R705" s="88">
        <f t="shared" si="577"/>
        <v>0</v>
      </c>
      <c r="S705" s="148">
        <f>'[1]реализация'!S73</f>
        <v>0</v>
      </c>
      <c r="T705" s="148">
        <f>'[1]реализация'!T73</f>
        <v>0</v>
      </c>
      <c r="U705" s="94">
        <f t="shared" si="578"/>
        <v>0</v>
      </c>
      <c r="V705" s="148">
        <f>'[1]реализация'!V73</f>
        <v>0</v>
      </c>
      <c r="W705" s="148">
        <f>'[1]реализация'!W73</f>
        <v>0</v>
      </c>
      <c r="X705" s="148">
        <v>0</v>
      </c>
      <c r="Y705" s="148">
        <f>'[1]реализация'!Y73</f>
        <v>0</v>
      </c>
      <c r="Z705" s="148">
        <f>'[1]реализация'!Z73</f>
        <v>0</v>
      </c>
      <c r="AA705" s="154">
        <f>'[1]реализация'!AA73</f>
        <v>0</v>
      </c>
      <c r="AB705" s="95">
        <f t="shared" si="579"/>
        <v>0</v>
      </c>
      <c r="AC705" s="80">
        <f t="shared" si="567"/>
        <v>0</v>
      </c>
    </row>
    <row r="706" spans="1:29" ht="11.25">
      <c r="A706" s="144" t="s">
        <v>126</v>
      </c>
      <c r="B706" s="91">
        <f>'[2]реализация'!M706</f>
        <v>32625</v>
      </c>
      <c r="C706" s="91">
        <f>'[2]реализация'!O706</f>
        <v>0</v>
      </c>
      <c r="D706" s="87">
        <f>'[1]реализация'!D74</f>
        <v>0</v>
      </c>
      <c r="E706" s="87">
        <f>'[1]реализация'!E74</f>
        <v>0</v>
      </c>
      <c r="F706" s="91">
        <v>0</v>
      </c>
      <c r="G706" s="91">
        <f>'[1]реализация'!G74</f>
        <v>0</v>
      </c>
      <c r="H706" s="87">
        <f t="shared" si="569"/>
        <v>0</v>
      </c>
      <c r="I706" s="91">
        <f>'[1]реализация'!I74</f>
        <v>0</v>
      </c>
      <c r="J706" s="88">
        <f t="shared" si="570"/>
        <v>0</v>
      </c>
      <c r="K706" s="84">
        <f t="shared" si="571"/>
        <v>0</v>
      </c>
      <c r="L706" s="91">
        <f>'[1]реализация'!L74</f>
        <v>0</v>
      </c>
      <c r="M706" s="87">
        <f t="shared" si="572"/>
        <v>32625</v>
      </c>
      <c r="N706" s="87">
        <f t="shared" si="573"/>
        <v>0</v>
      </c>
      <c r="O706" s="89">
        <f t="shared" si="574"/>
        <v>0</v>
      </c>
      <c r="P706" s="155">
        <f t="shared" si="575"/>
        <v>0</v>
      </c>
      <c r="Q706" s="88">
        <f>R706+U706+X706</f>
        <v>32625</v>
      </c>
      <c r="R706" s="88">
        <f>SUM(S706:T706)</f>
        <v>0</v>
      </c>
      <c r="S706" s="148">
        <f>'[1]реализация'!S74</f>
        <v>0</v>
      </c>
      <c r="T706" s="148">
        <f>'[1]реализация'!T74</f>
        <v>0</v>
      </c>
      <c r="U706" s="94">
        <f>SUM(V706:W706)</f>
        <v>28674</v>
      </c>
      <c r="V706" s="148">
        <f>'[1]реализация'!V74</f>
        <v>0</v>
      </c>
      <c r="W706" s="148">
        <v>28674</v>
      </c>
      <c r="X706" s="148">
        <v>3951</v>
      </c>
      <c r="Y706" s="148">
        <f>'[1]реализация'!Y74</f>
        <v>0</v>
      </c>
      <c r="Z706" s="148">
        <f>'[1]реализация'!Z74</f>
        <v>0</v>
      </c>
      <c r="AA706" s="154">
        <f>'[1]реализация'!AA74</f>
        <v>0</v>
      </c>
      <c r="AB706" s="95">
        <f>P706+Q706+Y706+Z706-AA706</f>
        <v>32625</v>
      </c>
      <c r="AC706" s="80">
        <f t="shared" si="567"/>
        <v>0</v>
      </c>
    </row>
    <row r="707" spans="1:29" ht="11.25">
      <c r="A707" s="144" t="s">
        <v>144</v>
      </c>
      <c r="B707" s="91">
        <f>'[2]реализация'!M707</f>
        <v>65</v>
      </c>
      <c r="C707" s="91">
        <f>'[2]реализация'!O707</f>
        <v>0</v>
      </c>
      <c r="D707" s="87">
        <f>'[1]реализация'!D75</f>
        <v>145.2</v>
      </c>
      <c r="E707" s="87">
        <f>'[1]реализация'!E75</f>
        <v>439.9647582</v>
      </c>
      <c r="F707" s="91">
        <v>415</v>
      </c>
      <c r="G707" s="91">
        <f>'[1]реализация'!G75</f>
        <v>0</v>
      </c>
      <c r="H707" s="87">
        <f t="shared" si="569"/>
        <v>94.32573683807387</v>
      </c>
      <c r="I707" s="91">
        <f>'[1]реализация'!I75</f>
        <v>0</v>
      </c>
      <c r="J707" s="88">
        <f t="shared" si="570"/>
        <v>415</v>
      </c>
      <c r="K707" s="84">
        <f t="shared" si="571"/>
        <v>94.32573683807387</v>
      </c>
      <c r="L707" s="91">
        <f>'[1]реализация'!L75</f>
        <v>0</v>
      </c>
      <c r="M707" s="87">
        <f t="shared" si="572"/>
        <v>89.9647582</v>
      </c>
      <c r="N707" s="87">
        <f t="shared" si="573"/>
        <v>24.964758200000006</v>
      </c>
      <c r="O707" s="89">
        <f t="shared" si="574"/>
        <v>0</v>
      </c>
      <c r="P707" s="155">
        <v>90</v>
      </c>
      <c r="Q707" s="88">
        <f>R707+U707+X707</f>
        <v>0</v>
      </c>
      <c r="R707" s="88">
        <f>SUM(S707:T707)</f>
        <v>0</v>
      </c>
      <c r="S707" s="148">
        <f>'[1]реализация'!S75</f>
        <v>0</v>
      </c>
      <c r="T707" s="148">
        <f>'[1]реализация'!T75</f>
        <v>0</v>
      </c>
      <c r="U707" s="94">
        <f>SUM(V707:W707)</f>
        <v>0</v>
      </c>
      <c r="V707" s="148">
        <f>'[1]реализация'!V75</f>
        <v>0</v>
      </c>
      <c r="W707" s="148">
        <f>'[1]реализация'!W75</f>
        <v>0</v>
      </c>
      <c r="X707" s="148">
        <f>'[1]реализация'!X75</f>
        <v>0</v>
      </c>
      <c r="Y707" s="148">
        <f>'[1]реализация'!Y75</f>
        <v>0</v>
      </c>
      <c r="Z707" s="148">
        <f>'[1]реализация'!Z75</f>
        <v>0</v>
      </c>
      <c r="AA707" s="154">
        <f>'[1]реализация'!AA75</f>
        <v>0</v>
      </c>
      <c r="AB707" s="95">
        <f>P707+Q707+Y707+Z707-AA707</f>
        <v>90</v>
      </c>
      <c r="AC707" s="80">
        <f t="shared" si="567"/>
        <v>0.03524179999999433</v>
      </c>
    </row>
    <row r="708" spans="1:29" ht="11.25">
      <c r="A708" s="144"/>
      <c r="B708" s="91">
        <f>'[2]реализация'!M708</f>
        <v>0</v>
      </c>
      <c r="C708" s="91">
        <f>'[2]реализация'!O708</f>
        <v>0</v>
      </c>
      <c r="D708" s="87">
        <f>'[1]реализация'!D76</f>
        <v>0</v>
      </c>
      <c r="E708" s="87">
        <f>'[1]реализация'!E76</f>
        <v>0</v>
      </c>
      <c r="F708" s="91">
        <f t="shared" si="568"/>
        <v>0</v>
      </c>
      <c r="G708" s="91">
        <f>'[1]реализация'!G76</f>
        <v>0</v>
      </c>
      <c r="H708" s="87">
        <f t="shared" si="569"/>
        <v>0</v>
      </c>
      <c r="I708" s="91">
        <f>'[1]реализация'!I76</f>
        <v>0</v>
      </c>
      <c r="J708" s="88">
        <f t="shared" si="570"/>
        <v>0</v>
      </c>
      <c r="K708" s="84">
        <f t="shared" si="571"/>
        <v>0</v>
      </c>
      <c r="L708" s="91">
        <f>'[1]реализация'!L76</f>
        <v>0</v>
      </c>
      <c r="M708" s="87">
        <f t="shared" si="572"/>
        <v>0</v>
      </c>
      <c r="N708" s="87">
        <f t="shared" si="573"/>
        <v>0</v>
      </c>
      <c r="O708" s="89">
        <f t="shared" si="574"/>
        <v>0</v>
      </c>
      <c r="P708" s="155">
        <f t="shared" si="575"/>
        <v>0</v>
      </c>
      <c r="Q708" s="88">
        <f>R708+U708+X708</f>
        <v>0</v>
      </c>
      <c r="R708" s="88">
        <f>SUM(S708:T708)</f>
        <v>0</v>
      </c>
      <c r="S708" s="148">
        <f>'[1]реализация'!S76</f>
        <v>0</v>
      </c>
      <c r="T708" s="148">
        <f>'[1]реализация'!T76</f>
        <v>0</v>
      </c>
      <c r="U708" s="94">
        <f>SUM(V708:W708)</f>
        <v>0</v>
      </c>
      <c r="V708" s="148">
        <f>'[1]реализация'!V76</f>
        <v>0</v>
      </c>
      <c r="W708" s="148">
        <f>'[1]реализация'!W76</f>
        <v>0</v>
      </c>
      <c r="X708" s="148">
        <f>'[1]реализация'!X76</f>
        <v>0</v>
      </c>
      <c r="Y708" s="148">
        <f>'[1]реализация'!Y76</f>
        <v>0</v>
      </c>
      <c r="Z708" s="148">
        <f>'[1]реализация'!Z76</f>
        <v>0</v>
      </c>
      <c r="AA708" s="154">
        <f>'[1]реализация'!AA76</f>
        <v>0</v>
      </c>
      <c r="AB708" s="95">
        <f>P708+Q708+Y708+Z708-AA708</f>
        <v>0</v>
      </c>
      <c r="AC708" s="80">
        <f t="shared" si="567"/>
        <v>0</v>
      </c>
    </row>
    <row r="709" spans="1:29" ht="11.25">
      <c r="A709" s="144" t="s">
        <v>145</v>
      </c>
      <c r="B709" s="87">
        <f>B711</f>
        <v>31382.234451599994</v>
      </c>
      <c r="C709" s="87">
        <f>C711</f>
        <v>0</v>
      </c>
      <c r="D709" s="87">
        <f aca="true" t="shared" si="580" ref="D709:AB709">D711</f>
        <v>3334.5730000000003</v>
      </c>
      <c r="E709" s="87">
        <f t="shared" si="580"/>
        <v>12054.863279399999</v>
      </c>
      <c r="F709" s="87">
        <f t="shared" si="580"/>
        <v>31382</v>
      </c>
      <c r="G709" s="87">
        <f t="shared" si="580"/>
        <v>0</v>
      </c>
      <c r="H709" s="87">
        <f t="shared" si="580"/>
        <v>260.3264696798947</v>
      </c>
      <c r="I709" s="88">
        <f t="shared" si="580"/>
        <v>0</v>
      </c>
      <c r="J709" s="88">
        <f t="shared" si="580"/>
        <v>31382</v>
      </c>
      <c r="K709" s="87">
        <f t="shared" si="580"/>
        <v>260.3264696798947</v>
      </c>
      <c r="L709" s="87">
        <f t="shared" si="580"/>
        <v>0</v>
      </c>
      <c r="M709" s="87">
        <f t="shared" si="580"/>
        <v>12055.097730999994</v>
      </c>
      <c r="N709" s="87">
        <f t="shared" si="580"/>
        <v>-19327.1367206</v>
      </c>
      <c r="O709" s="89">
        <f t="shared" si="580"/>
        <v>0</v>
      </c>
      <c r="P709" s="90">
        <f t="shared" si="580"/>
        <v>11369</v>
      </c>
      <c r="Q709" s="87">
        <f t="shared" si="580"/>
        <v>686</v>
      </c>
      <c r="R709" s="87">
        <f t="shared" si="580"/>
        <v>0</v>
      </c>
      <c r="S709" s="87">
        <f t="shared" si="580"/>
        <v>0</v>
      </c>
      <c r="T709" s="87">
        <f t="shared" si="580"/>
        <v>0</v>
      </c>
      <c r="U709" s="87">
        <f t="shared" si="580"/>
        <v>0</v>
      </c>
      <c r="V709" s="87">
        <f t="shared" si="580"/>
        <v>0</v>
      </c>
      <c r="W709" s="87">
        <f t="shared" si="580"/>
        <v>0</v>
      </c>
      <c r="X709" s="87">
        <f t="shared" si="580"/>
        <v>686</v>
      </c>
      <c r="Y709" s="87">
        <f t="shared" si="580"/>
        <v>0</v>
      </c>
      <c r="Z709" s="87">
        <f t="shared" si="580"/>
        <v>0</v>
      </c>
      <c r="AA709" s="87">
        <f t="shared" si="580"/>
        <v>0</v>
      </c>
      <c r="AB709" s="89">
        <f t="shared" si="580"/>
        <v>12055</v>
      </c>
      <c r="AC709" s="80">
        <f t="shared" si="567"/>
        <v>-0.09773099999438273</v>
      </c>
    </row>
    <row r="710" spans="1:29" ht="11.25">
      <c r="A710" s="144" t="s">
        <v>136</v>
      </c>
      <c r="B710" s="145"/>
      <c r="C710" s="145"/>
      <c r="D710" s="145"/>
      <c r="E710" s="145"/>
      <c r="F710" s="87"/>
      <c r="G710" s="87"/>
      <c r="H710" s="87"/>
      <c r="I710" s="146"/>
      <c r="J710" s="88"/>
      <c r="K710" s="84"/>
      <c r="L710" s="87"/>
      <c r="M710" s="87"/>
      <c r="N710" s="87"/>
      <c r="O710" s="89"/>
      <c r="P710" s="90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  <c r="AB710" s="89"/>
      <c r="AC710" s="80">
        <f t="shared" si="567"/>
        <v>0</v>
      </c>
    </row>
    <row r="711" spans="1:29" ht="11.25">
      <c r="A711" s="144" t="s">
        <v>124</v>
      </c>
      <c r="B711" s="91">
        <f>'[2]реализация'!M711</f>
        <v>31382.234451599994</v>
      </c>
      <c r="C711" s="91">
        <f>'[2]реализация'!O711</f>
        <v>0</v>
      </c>
      <c r="D711" s="84">
        <f>'[1]реализация'!D79</f>
        <v>3334.5730000000003</v>
      </c>
      <c r="E711" s="84">
        <f>'[1]реализация'!E79</f>
        <v>12054.863279399999</v>
      </c>
      <c r="F711" s="147">
        <v>31382</v>
      </c>
      <c r="G711" s="147">
        <f>'[1]реализация'!G79</f>
        <v>0</v>
      </c>
      <c r="H711" s="87">
        <f>IF(E711=0,0,F711/E711*100)</f>
        <v>260.3264696798947</v>
      </c>
      <c r="I711" s="148">
        <f>'[1]реализация'!I79</f>
        <v>0</v>
      </c>
      <c r="J711" s="88">
        <f>F711-G711+I711</f>
        <v>31382</v>
      </c>
      <c r="K711" s="84">
        <f>IF(E711=0,0,J711/E711*100)</f>
        <v>260.3264696798947</v>
      </c>
      <c r="L711" s="147">
        <f>'[1]реализация'!L79</f>
        <v>0</v>
      </c>
      <c r="M711" s="87">
        <f>B711+E711-F711-L711</f>
        <v>12055.097730999994</v>
      </c>
      <c r="N711" s="87">
        <f>M711-B711</f>
        <v>-19327.1367206</v>
      </c>
      <c r="O711" s="89">
        <f>C711-G711+I711</f>
        <v>0</v>
      </c>
      <c r="P711" s="160">
        <v>11369</v>
      </c>
      <c r="Q711" s="88">
        <f>R711+U711+X711</f>
        <v>686</v>
      </c>
      <c r="R711" s="88">
        <f>SUM(S711:T711)</f>
        <v>0</v>
      </c>
      <c r="S711" s="148">
        <f>'[1]реализация'!S79</f>
        <v>0</v>
      </c>
      <c r="T711" s="148">
        <f>'[1]реализация'!T79</f>
        <v>0</v>
      </c>
      <c r="U711" s="94">
        <f>SUM(V711:W711)</f>
        <v>0</v>
      </c>
      <c r="V711" s="148">
        <f>'[1]реализация'!V79</f>
        <v>0</v>
      </c>
      <c r="W711" s="148">
        <f>'[1]реализация'!W79</f>
        <v>0</v>
      </c>
      <c r="X711" s="148">
        <v>686</v>
      </c>
      <c r="Y711" s="148">
        <f>'[1]реализация'!Y79</f>
        <v>0</v>
      </c>
      <c r="Z711" s="148">
        <f>'[1]реализация'!Z79</f>
        <v>0</v>
      </c>
      <c r="AA711" s="154">
        <f>'[1]реализация'!AA79</f>
        <v>0</v>
      </c>
      <c r="AB711" s="95">
        <f>P711+Q711+Y711+Z711-AA711</f>
        <v>12055</v>
      </c>
      <c r="AC711" s="80">
        <f t="shared" si="567"/>
        <v>-0.09773099999438273</v>
      </c>
    </row>
    <row r="712" spans="1:29" ht="11.25">
      <c r="A712" s="144"/>
      <c r="B712" s="84"/>
      <c r="C712" s="84"/>
      <c r="D712" s="84"/>
      <c r="E712" s="84"/>
      <c r="F712" s="84"/>
      <c r="G712" s="84"/>
      <c r="H712" s="84"/>
      <c r="I712" s="94"/>
      <c r="J712" s="94"/>
      <c r="K712" s="84"/>
      <c r="L712" s="84"/>
      <c r="M712" s="84"/>
      <c r="N712" s="84"/>
      <c r="O712" s="149"/>
      <c r="P712" s="150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149"/>
      <c r="AC712" s="80">
        <f t="shared" si="567"/>
        <v>0</v>
      </c>
    </row>
    <row r="713" spans="1:29" ht="11.25">
      <c r="A713" s="144"/>
      <c r="B713" s="84"/>
      <c r="C713" s="84"/>
      <c r="D713" s="84"/>
      <c r="E713" s="84"/>
      <c r="F713" s="84"/>
      <c r="G713" s="84"/>
      <c r="H713" s="87"/>
      <c r="I713" s="94"/>
      <c r="J713" s="94"/>
      <c r="K713" s="84"/>
      <c r="L713" s="84"/>
      <c r="M713" s="87"/>
      <c r="N713" s="87"/>
      <c r="O713" s="89"/>
      <c r="P713" s="150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149"/>
      <c r="AC713" s="80">
        <f t="shared" si="567"/>
        <v>0</v>
      </c>
    </row>
    <row r="714" spans="1:29" ht="12" thickBot="1">
      <c r="A714" s="151"/>
      <c r="B714" s="124"/>
      <c r="C714" s="124"/>
      <c r="D714" s="124"/>
      <c r="E714" s="124"/>
      <c r="F714" s="124"/>
      <c r="G714" s="124"/>
      <c r="H714" s="121"/>
      <c r="I714" s="126"/>
      <c r="J714" s="123"/>
      <c r="K714" s="124"/>
      <c r="L714" s="124"/>
      <c r="M714" s="121"/>
      <c r="N714" s="121"/>
      <c r="O714" s="125"/>
      <c r="P714" s="152"/>
      <c r="Q714" s="124"/>
      <c r="R714" s="124"/>
      <c r="S714" s="124"/>
      <c r="T714" s="124"/>
      <c r="U714" s="124"/>
      <c r="V714" s="124"/>
      <c r="W714" s="124"/>
      <c r="X714" s="124"/>
      <c r="Y714" s="124"/>
      <c r="Z714" s="124"/>
      <c r="AA714" s="124"/>
      <c r="AB714" s="153"/>
      <c r="AC714" s="128">
        <f t="shared" si="567"/>
        <v>0</v>
      </c>
    </row>
  </sheetData>
  <sheetProtection password="EE89" sheet="1" objects="1" scenarios="1"/>
  <mergeCells count="109">
    <mergeCell ref="K1:M1"/>
    <mergeCell ref="A7:A9"/>
    <mergeCell ref="D7:E8"/>
    <mergeCell ref="F7:F8"/>
    <mergeCell ref="G7:G8"/>
    <mergeCell ref="H7:H8"/>
    <mergeCell ref="I7:I8"/>
    <mergeCell ref="J7:J8"/>
    <mergeCell ref="K7:K8"/>
    <mergeCell ref="L7:L8"/>
    <mergeCell ref="AC7:AC9"/>
    <mergeCell ref="A86:A88"/>
    <mergeCell ref="D86:E87"/>
    <mergeCell ref="F86:F87"/>
    <mergeCell ref="G86:G87"/>
    <mergeCell ref="H86:H87"/>
    <mergeCell ref="I86:I87"/>
    <mergeCell ref="J86:J87"/>
    <mergeCell ref="K86:K87"/>
    <mergeCell ref="L86:L87"/>
    <mergeCell ref="AC86:AC88"/>
    <mergeCell ref="A165:A167"/>
    <mergeCell ref="D165:E166"/>
    <mergeCell ref="F165:F166"/>
    <mergeCell ref="G165:G166"/>
    <mergeCell ref="H165:H166"/>
    <mergeCell ref="N86:N87"/>
    <mergeCell ref="P86:AB86"/>
    <mergeCell ref="I165:I166"/>
    <mergeCell ref="J165:J166"/>
    <mergeCell ref="N7:N8"/>
    <mergeCell ref="P7:AB7"/>
    <mergeCell ref="AC165:AC167"/>
    <mergeCell ref="A244:A246"/>
    <mergeCell ref="D244:E245"/>
    <mergeCell ref="F244:F245"/>
    <mergeCell ref="G244:G245"/>
    <mergeCell ref="H244:H245"/>
    <mergeCell ref="N244:N245"/>
    <mergeCell ref="P244:AB244"/>
    <mergeCell ref="K165:K166"/>
    <mergeCell ref="L165:L166"/>
    <mergeCell ref="I244:I245"/>
    <mergeCell ref="J244:J245"/>
    <mergeCell ref="K244:K245"/>
    <mergeCell ref="L244:L245"/>
    <mergeCell ref="N165:N166"/>
    <mergeCell ref="P165:AB165"/>
    <mergeCell ref="AC244:AC246"/>
    <mergeCell ref="A323:A325"/>
    <mergeCell ref="D323:E324"/>
    <mergeCell ref="F323:F324"/>
    <mergeCell ref="G323:G324"/>
    <mergeCell ref="H323:H324"/>
    <mergeCell ref="I323:I324"/>
    <mergeCell ref="J323:J324"/>
    <mergeCell ref="AC323:AC325"/>
    <mergeCell ref="A402:A404"/>
    <mergeCell ref="D402:E403"/>
    <mergeCell ref="F402:F403"/>
    <mergeCell ref="G402:G403"/>
    <mergeCell ref="H402:H403"/>
    <mergeCell ref="I402:I403"/>
    <mergeCell ref="J402:J403"/>
    <mergeCell ref="N323:N324"/>
    <mergeCell ref="P323:AB323"/>
    <mergeCell ref="K323:K324"/>
    <mergeCell ref="L323:L324"/>
    <mergeCell ref="K402:K403"/>
    <mergeCell ref="L402:L403"/>
    <mergeCell ref="AC402:AC404"/>
    <mergeCell ref="A481:A483"/>
    <mergeCell ref="D481:E482"/>
    <mergeCell ref="F481:F482"/>
    <mergeCell ref="G481:G482"/>
    <mergeCell ref="H481:H482"/>
    <mergeCell ref="I481:I482"/>
    <mergeCell ref="J481:J482"/>
    <mergeCell ref="L481:L482"/>
    <mergeCell ref="N481:N482"/>
    <mergeCell ref="P481:AB481"/>
    <mergeCell ref="N402:N403"/>
    <mergeCell ref="P402:AB402"/>
    <mergeCell ref="AC481:AC483"/>
    <mergeCell ref="A560:A562"/>
    <mergeCell ref="D560:E561"/>
    <mergeCell ref="F560:F561"/>
    <mergeCell ref="G560:G561"/>
    <mergeCell ref="H560:H561"/>
    <mergeCell ref="I560:I561"/>
    <mergeCell ref="J560:J561"/>
    <mergeCell ref="AC560:AC562"/>
    <mergeCell ref="K481:K482"/>
    <mergeCell ref="K560:K561"/>
    <mergeCell ref="L560:L561"/>
    <mergeCell ref="N560:N561"/>
    <mergeCell ref="P560:AB560"/>
    <mergeCell ref="A639:A641"/>
    <mergeCell ref="D639:E640"/>
    <mergeCell ref="F639:F640"/>
    <mergeCell ref="G639:G640"/>
    <mergeCell ref="H639:H640"/>
    <mergeCell ref="AC639:AC641"/>
    <mergeCell ref="I639:I640"/>
    <mergeCell ref="J639:J640"/>
    <mergeCell ref="K639:K640"/>
    <mergeCell ref="L639:L640"/>
    <mergeCell ref="N639:N640"/>
    <mergeCell ref="P639:AB639"/>
  </mergeCells>
  <printOptions/>
  <pageMargins left="0.7480314960629921" right="0.1968503937007874" top="0.3937007874015748" bottom="0.1968503937007874" header="0.5118110236220472" footer="0.5118110236220472"/>
  <pageSetup fitToHeight="9" horizontalDpi="600" verticalDpi="600" orientation="landscape" paperSize="9" scale="49" r:id="rId1"/>
  <rowBreaks count="8" manualBreakCount="8">
    <brk id="84" max="14" man="1"/>
    <brk id="163" max="14" man="1"/>
    <brk id="242" max="14" man="1"/>
    <brk id="321" max="14" man="1"/>
    <brk id="400" max="14" man="1"/>
    <brk id="479" max="14" man="1"/>
    <brk id="558" max="14" man="1"/>
    <brk id="63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7:B17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14.140625" style="0" bestFit="1" customWidth="1"/>
  </cols>
  <sheetData>
    <row r="17" ht="12.75">
      <c r="B17" s="161">
        <f>(1036910-(165978-145040))</f>
        <v>1015972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2010-09-22T11:35:36Z</cp:lastPrinted>
  <dcterms:created xsi:type="dcterms:W3CDTF">2010-05-20T15:02:32Z</dcterms:created>
  <dcterms:modified xsi:type="dcterms:W3CDTF">2011-06-07T06:58:26Z</dcterms:modified>
  <cp:category/>
  <cp:version/>
  <cp:contentType/>
  <cp:contentStatus/>
</cp:coreProperties>
</file>